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Condivisa\__Condivisa\DEMOGRAFICI\REFERENDUM 2026\RISULTATI\"/>
    </mc:Choice>
  </mc:AlternateContent>
  <xr:revisionPtr revIDLastSave="0" documentId="13_ncr:1_{AC3658A2-8461-4F26-BCD9-1CD9AA373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I22" i="1"/>
  <c r="H26" i="1"/>
  <c r="G26" i="1"/>
  <c r="E26" i="1"/>
  <c r="F26" i="1"/>
  <c r="E25" i="1"/>
  <c r="F25" i="1"/>
  <c r="H25" i="1"/>
  <c r="G25" i="1"/>
  <c r="D26" i="1"/>
  <c r="D25" i="1"/>
  <c r="D24" i="1"/>
  <c r="E24" i="1"/>
  <c r="F24" i="1"/>
  <c r="G24" i="1"/>
  <c r="H24" i="1"/>
  <c r="D11" i="1"/>
  <c r="D10" i="1"/>
  <c r="D9" i="1"/>
  <c r="D8" i="1"/>
  <c r="D7" i="1"/>
  <c r="I20" i="1"/>
  <c r="I21" i="1"/>
  <c r="I19" i="1"/>
  <c r="B12" i="1"/>
  <c r="E12" i="1"/>
  <c r="F12" i="1"/>
  <c r="G12" i="1"/>
  <c r="H12" i="1"/>
  <c r="I12" i="1"/>
  <c r="J19" i="1" l="1"/>
  <c r="I24" i="1" s="1"/>
  <c r="J21" i="1"/>
  <c r="I26" i="1" s="1"/>
  <c r="J20" i="1"/>
  <c r="I25" i="1" s="1"/>
  <c r="J22" i="1"/>
  <c r="I27" i="1" s="1"/>
  <c r="C12" i="1"/>
  <c r="D12" i="1" s="1"/>
  <c r="F15" i="1" s="1"/>
</calcChain>
</file>

<file path=xl/sharedStrings.xml><?xml version="1.0" encoding="utf-8"?>
<sst xmlns="http://schemas.openxmlformats.org/spreadsheetml/2006/main" count="43" uniqueCount="31">
  <si>
    <t>SEZIONE N. 1</t>
  </si>
  <si>
    <t>ELETTORI</t>
  </si>
  <si>
    <t>VOTI "SI"</t>
  </si>
  <si>
    <t>VOTI "NO"</t>
  </si>
  <si>
    <t>SCHEDE NULLE</t>
  </si>
  <si>
    <t>SCHEDE BIANCHE</t>
  </si>
  <si>
    <t>SCHEDE CONTESTATE E NON ASSEGNATE</t>
  </si>
  <si>
    <t>VOTANTI</t>
  </si>
  <si>
    <t>SEZIONE N. 2</t>
  </si>
  <si>
    <t>SEZIONE N. 3</t>
  </si>
  <si>
    <t>SEZIONE N. 4</t>
  </si>
  <si>
    <t>SEZIONE N. 5</t>
  </si>
  <si>
    <t>% AFFLUENZA</t>
  </si>
  <si>
    <t>TOTALE</t>
  </si>
  <si>
    <t>COMUNICAZIONI SEGGI</t>
  </si>
  <si>
    <t>ORE 12</t>
  </si>
  <si>
    <t>ORE 19</t>
  </si>
  <si>
    <t>ORE 23</t>
  </si>
  <si>
    <t>ORE 15</t>
  </si>
  <si>
    <t>SEGGIO 1</t>
  </si>
  <si>
    <t>SEGGIO 2</t>
  </si>
  <si>
    <t>SEGGIO 3</t>
  </si>
  <si>
    <t>SEGGIO 4</t>
  </si>
  <si>
    <t>SEGGIO 5</t>
  </si>
  <si>
    <t>TOT</t>
  </si>
  <si>
    <t>AFFLUENZA TOTALE MEDIA</t>
  </si>
  <si>
    <t>%</t>
  </si>
  <si>
    <t>REFERENDUM COSTITUZIONALE CONFERMATIVO 22 E 23 MARZO 2026</t>
  </si>
  <si>
    <t>referendum n. 1 - Riforma della giustizia - Norme ordinamento giurisdizionale</t>
  </si>
  <si>
    <t>AFFLUENZA COMPLESSIVA</t>
  </si>
  <si>
    <t>AFFLUENZA % PER SEGGIO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</si>
</sst>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12" xfId="0" applyFill="1" applyBorder="1"/>
    <xf numFmtId="0" fontId="0" fillId="2" borderId="5" xfId="0" applyFill="1" applyBorder="1"/>
    <xf numFmtId="0" fontId="4" fillId="0" borderId="6" xfId="0" applyFont="1" applyBorder="1"/>
    <xf numFmtId="0" fontId="4" fillId="0" borderId="17" xfId="0" applyFont="1" applyBorder="1"/>
    <xf numFmtId="0" fontId="4" fillId="0" borderId="7" xfId="0" applyFont="1" applyBorder="1"/>
    <xf numFmtId="0" fontId="3" fillId="0" borderId="13" xfId="0" applyFont="1" applyBorder="1"/>
    <xf numFmtId="0" fontId="4" fillId="0" borderId="19" xfId="0" applyFont="1" applyBorder="1"/>
    <xf numFmtId="0" fontId="4" fillId="0" borderId="20" xfId="0" applyFont="1" applyBorder="1"/>
    <xf numFmtId="0" fontId="3" fillId="0" borderId="8" xfId="0" applyFont="1" applyBorder="1"/>
    <xf numFmtId="2" fontId="0" fillId="0" borderId="18" xfId="0" applyNumberFormat="1" applyBorder="1"/>
    <xf numFmtId="2" fontId="0" fillId="0" borderId="8" xfId="0" applyNumberFormat="1" applyBorder="1"/>
    <xf numFmtId="0" fontId="4" fillId="0" borderId="16" xfId="0" applyFont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2" fontId="0" fillId="0" borderId="15" xfId="0" applyNumberFormat="1" applyBorder="1"/>
    <xf numFmtId="0" fontId="4" fillId="0" borderId="15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16" fontId="4" fillId="2" borderId="18" xfId="0" applyNumberFormat="1" applyFont="1" applyFill="1" applyBorder="1" applyAlignment="1">
      <alignment horizontal="center" vertical="center"/>
    </xf>
    <xf numFmtId="16" fontId="4" fillId="2" borderId="19" xfId="0" applyNumberFormat="1" applyFont="1" applyFill="1" applyBorder="1" applyAlignment="1">
      <alignment horizontal="center" vertical="center"/>
    </xf>
    <xf numFmtId="16" fontId="4" fillId="2" borderId="20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Fill="1"/>
  </cellXfs>
  <cellStyles count="1">
    <cellStyle name="Normale" xfId="0" builtinId="0"/>
  </cellStyles>
  <dxfs count="10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"/>
  <sheetViews>
    <sheetView tabSelected="1" topLeftCell="A4" zoomScale="110" zoomScaleNormal="110" workbookViewId="0">
      <selection activeCell="N29" sqref="N29"/>
    </sheetView>
  </sheetViews>
  <sheetFormatPr defaultRowHeight="15" x14ac:dyDescent="0.25"/>
  <cols>
    <col min="1" max="1" width="41.140625" customWidth="1"/>
    <col min="4" max="4" width="13.28515625" customWidth="1"/>
    <col min="9" max="9" width="11" customWidth="1"/>
    <col min="11" max="11" width="11.5703125" customWidth="1"/>
    <col min="13" max="17" width="10.5703125" bestFit="1" customWidth="1"/>
    <col min="19" max="19" width="15.28515625" customWidth="1"/>
  </cols>
  <sheetData>
    <row r="1" spans="1:32" s="4" customFormat="1" x14ac:dyDescent="0.25">
      <c r="A1" s="39" t="s">
        <v>27</v>
      </c>
      <c r="B1" s="39"/>
      <c r="C1" s="39"/>
      <c r="D1" s="39"/>
      <c r="E1" s="39"/>
      <c r="F1" s="39"/>
      <c r="G1" s="39"/>
    </row>
    <row r="2" spans="1:32" x14ac:dyDescent="0.25">
      <c r="A2" s="39"/>
      <c r="B2" s="39"/>
      <c r="C2" s="39"/>
      <c r="D2" s="39"/>
      <c r="E2" s="39"/>
      <c r="F2" s="39"/>
      <c r="G2" s="39"/>
    </row>
    <row r="3" spans="1:32" s="5" customFormat="1" x14ac:dyDescent="0.25">
      <c r="A3" s="39"/>
      <c r="B3" s="39"/>
      <c r="C3" s="39"/>
      <c r="D3" s="39"/>
      <c r="E3" s="39"/>
      <c r="F3" s="39"/>
      <c r="G3" s="39"/>
    </row>
    <row r="4" spans="1:32" ht="15.75" thickBot="1" x14ac:dyDescent="0.3"/>
    <row r="5" spans="1:32" ht="51" x14ac:dyDescent="0.25">
      <c r="A5" s="12" t="s">
        <v>28</v>
      </c>
      <c r="B5" s="13" t="s">
        <v>1</v>
      </c>
      <c r="C5" s="13" t="s">
        <v>7</v>
      </c>
      <c r="D5" s="13" t="s">
        <v>12</v>
      </c>
      <c r="E5" s="13" t="s">
        <v>2</v>
      </c>
      <c r="F5" s="13" t="s">
        <v>3</v>
      </c>
      <c r="G5" s="13" t="s">
        <v>4</v>
      </c>
      <c r="H5" s="13" t="s">
        <v>5</v>
      </c>
      <c r="I5" s="14" t="s">
        <v>6</v>
      </c>
      <c r="J5" s="1"/>
    </row>
    <row r="6" spans="1:32" x14ac:dyDescent="0.25">
      <c r="A6" s="8"/>
      <c r="B6" s="2"/>
      <c r="C6" s="2"/>
      <c r="D6" s="2"/>
      <c r="E6" s="2"/>
      <c r="F6" s="2"/>
      <c r="G6" s="2"/>
      <c r="H6" s="2"/>
      <c r="I6" s="9"/>
      <c r="J6" s="7"/>
    </row>
    <row r="7" spans="1:32" ht="15" customHeight="1" x14ac:dyDescent="0.25">
      <c r="A7" s="8" t="s">
        <v>0</v>
      </c>
      <c r="B7" s="3">
        <v>828</v>
      </c>
      <c r="C7" s="3">
        <v>546</v>
      </c>
      <c r="D7" s="2">
        <f>C7/B7*100</f>
        <v>65.94202898550725</v>
      </c>
      <c r="E7" s="2">
        <v>346</v>
      </c>
      <c r="F7" s="2">
        <v>199</v>
      </c>
      <c r="G7" s="2">
        <v>1</v>
      </c>
      <c r="H7" s="2">
        <v>0</v>
      </c>
      <c r="I7" s="9">
        <v>0</v>
      </c>
      <c r="J7" s="10"/>
    </row>
    <row r="8" spans="1:32" x14ac:dyDescent="0.25">
      <c r="A8" s="8" t="s">
        <v>8</v>
      </c>
      <c r="B8" s="3">
        <v>823</v>
      </c>
      <c r="C8" s="3">
        <v>555</v>
      </c>
      <c r="D8" s="2">
        <f>C8/B8*100</f>
        <v>67.436208991494524</v>
      </c>
      <c r="E8" s="2">
        <v>356</v>
      </c>
      <c r="F8" s="2">
        <v>198</v>
      </c>
      <c r="G8" s="2">
        <v>0</v>
      </c>
      <c r="H8" s="2">
        <v>1</v>
      </c>
      <c r="I8" s="9">
        <v>0</v>
      </c>
      <c r="J8" s="10"/>
    </row>
    <row r="9" spans="1:32" x14ac:dyDescent="0.25">
      <c r="A9" s="8" t="s">
        <v>9</v>
      </c>
      <c r="B9" s="3">
        <v>677</v>
      </c>
      <c r="C9" s="3">
        <v>429</v>
      </c>
      <c r="D9" s="2">
        <f>C9/B9*100</f>
        <v>63.367799113737078</v>
      </c>
      <c r="E9" s="2">
        <v>276</v>
      </c>
      <c r="F9" s="2">
        <v>153</v>
      </c>
      <c r="G9" s="2">
        <v>0</v>
      </c>
      <c r="H9" s="2">
        <v>0</v>
      </c>
      <c r="I9" s="9">
        <v>0</v>
      </c>
      <c r="J9" s="10"/>
    </row>
    <row r="10" spans="1:32" x14ac:dyDescent="0.25">
      <c r="A10" s="8" t="s">
        <v>10</v>
      </c>
      <c r="B10" s="3">
        <v>747</v>
      </c>
      <c r="C10" s="3">
        <v>512</v>
      </c>
      <c r="D10" s="2">
        <f>C10/B10*100</f>
        <v>68.540829986613119</v>
      </c>
      <c r="E10" s="2">
        <v>315</v>
      </c>
      <c r="F10" s="2">
        <v>192</v>
      </c>
      <c r="G10" s="2">
        <v>4</v>
      </c>
      <c r="H10" s="2">
        <v>1</v>
      </c>
      <c r="I10" s="9">
        <v>0</v>
      </c>
      <c r="J10" s="7"/>
    </row>
    <row r="11" spans="1:32" x14ac:dyDescent="0.25">
      <c r="A11" s="8" t="s">
        <v>11</v>
      </c>
      <c r="B11" s="3">
        <v>144</v>
      </c>
      <c r="C11" s="3">
        <v>92</v>
      </c>
      <c r="D11" s="2">
        <f>C11/B11*100</f>
        <v>63.888888888888886</v>
      </c>
      <c r="E11" s="2">
        <v>66</v>
      </c>
      <c r="F11" s="2">
        <v>25</v>
      </c>
      <c r="G11" s="2">
        <v>0</v>
      </c>
      <c r="H11" s="2">
        <v>1</v>
      </c>
      <c r="I11" s="9">
        <v>0</v>
      </c>
      <c r="J11" s="10"/>
      <c r="K11" s="7"/>
    </row>
    <row r="12" spans="1:32" ht="15.75" thickBot="1" x14ac:dyDescent="0.3">
      <c r="A12" s="15" t="s">
        <v>13</v>
      </c>
      <c r="B12" s="16">
        <f>SUM(B7:B11)</f>
        <v>3219</v>
      </c>
      <c r="C12" s="16">
        <f>SUM(C7:C11)</f>
        <v>2134</v>
      </c>
      <c r="D12" s="16">
        <f>PRODUCT(C12*100/B12)</f>
        <v>66.293880086983535</v>
      </c>
      <c r="E12" s="16">
        <f>SUM(E7:E11)</f>
        <v>1359</v>
      </c>
      <c r="F12" s="16">
        <f>SUM(F7:F11)</f>
        <v>767</v>
      </c>
      <c r="G12" s="16">
        <f>SUM(G7:G11)</f>
        <v>5</v>
      </c>
      <c r="H12" s="16">
        <f>SUM(H7:H11)</f>
        <v>3</v>
      </c>
      <c r="I12" s="17">
        <f>SUM(I7:I11)</f>
        <v>0</v>
      </c>
      <c r="K12" s="10"/>
    </row>
    <row r="13" spans="1:32" x14ac:dyDescent="0.25">
      <c r="K13" s="10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5">
      <c r="K14" s="10"/>
    </row>
    <row r="15" spans="1:32" x14ac:dyDescent="0.25">
      <c r="C15" s="28" t="s">
        <v>25</v>
      </c>
      <c r="D15" s="28"/>
      <c r="E15" s="28"/>
      <c r="F15" s="29">
        <f>(D12)</f>
        <v>66.293880086983535</v>
      </c>
      <c r="G15" s="28" t="s">
        <v>26</v>
      </c>
    </row>
    <row r="16" spans="1:32" ht="15.75" thickBot="1" x14ac:dyDescent="0.3"/>
    <row r="17" spans="1:15" ht="15.75" thickBot="1" x14ac:dyDescent="0.3">
      <c r="A17" s="10"/>
      <c r="B17" s="18"/>
      <c r="C17" s="19"/>
      <c r="D17" s="19" t="s">
        <v>14</v>
      </c>
      <c r="E17" s="19"/>
      <c r="F17" s="19"/>
      <c r="G17" s="19"/>
      <c r="H17" s="19"/>
      <c r="I17" s="20"/>
      <c r="L17" s="10"/>
      <c r="M17" s="10"/>
      <c r="N17" s="10"/>
      <c r="O17" s="10"/>
    </row>
    <row r="18" spans="1:15" ht="15.75" thickBot="1" x14ac:dyDescent="0.3">
      <c r="A18" s="10"/>
      <c r="B18" s="40">
        <v>46103</v>
      </c>
      <c r="C18" s="21"/>
      <c r="D18" s="24" t="s">
        <v>19</v>
      </c>
      <c r="E18" s="24" t="s">
        <v>20</v>
      </c>
      <c r="F18" s="24" t="s">
        <v>21</v>
      </c>
      <c r="G18" s="24" t="s">
        <v>22</v>
      </c>
      <c r="H18" s="24" t="s">
        <v>23</v>
      </c>
      <c r="I18" s="24" t="s">
        <v>24</v>
      </c>
      <c r="J18" s="46" t="s">
        <v>29</v>
      </c>
      <c r="K18" s="46"/>
      <c r="L18" s="10"/>
      <c r="M18" s="10"/>
      <c r="N18" s="10"/>
      <c r="O18" s="10"/>
    </row>
    <row r="19" spans="1:15" x14ac:dyDescent="0.25">
      <c r="A19" s="10"/>
      <c r="B19" s="41"/>
      <c r="C19" s="31" t="s">
        <v>15</v>
      </c>
      <c r="D19" s="22">
        <v>138</v>
      </c>
      <c r="E19" s="22">
        <v>143</v>
      </c>
      <c r="F19" s="22">
        <v>124</v>
      </c>
      <c r="G19" s="22">
        <v>131</v>
      </c>
      <c r="H19" s="22">
        <v>18</v>
      </c>
      <c r="I19" s="22">
        <f>SUM(D19:H19)</f>
        <v>554</v>
      </c>
      <c r="J19">
        <f>PRODUCT(I19*100/B12)</f>
        <v>17.210313762037899</v>
      </c>
      <c r="K19" t="s">
        <v>26</v>
      </c>
      <c r="L19" s="10"/>
      <c r="M19" s="10"/>
      <c r="N19" s="10"/>
      <c r="O19" s="10"/>
    </row>
    <row r="20" spans="1:15" x14ac:dyDescent="0.25">
      <c r="A20" s="10"/>
      <c r="B20" s="41"/>
      <c r="C20" s="31" t="s">
        <v>16</v>
      </c>
      <c r="D20" s="22">
        <v>372</v>
      </c>
      <c r="E20" s="22">
        <v>358</v>
      </c>
      <c r="F20" s="22">
        <v>291</v>
      </c>
      <c r="G20" s="22">
        <v>351</v>
      </c>
      <c r="H20" s="22">
        <v>68</v>
      </c>
      <c r="I20" s="22">
        <f t="shared" ref="I20:I21" si="0">SUM(D20:H20)</f>
        <v>1440</v>
      </c>
      <c r="J20">
        <f>PRODUCT(I20*100/B12)</f>
        <v>44.734389561975767</v>
      </c>
      <c r="K20" t="s">
        <v>26</v>
      </c>
      <c r="L20" s="10"/>
      <c r="M20" s="10"/>
      <c r="N20" s="10"/>
      <c r="O20" s="10"/>
    </row>
    <row r="21" spans="1:15" ht="15.75" thickBot="1" x14ac:dyDescent="0.3">
      <c r="A21" s="10"/>
      <c r="B21" s="42"/>
      <c r="C21" s="27" t="s">
        <v>17</v>
      </c>
      <c r="D21" s="23">
        <v>417</v>
      </c>
      <c r="E21" s="23">
        <v>436</v>
      </c>
      <c r="F21" s="23">
        <v>347</v>
      </c>
      <c r="G21" s="23">
        <v>417</v>
      </c>
      <c r="H21" s="23">
        <v>74</v>
      </c>
      <c r="I21" s="23">
        <f t="shared" si="0"/>
        <v>1691</v>
      </c>
      <c r="J21">
        <f>PRODUCT(I21*100/B12)</f>
        <v>52.531842187014604</v>
      </c>
      <c r="K21" t="s">
        <v>26</v>
      </c>
      <c r="L21" s="10"/>
      <c r="M21" s="10"/>
      <c r="N21" s="10"/>
      <c r="O21" s="10"/>
    </row>
    <row r="22" spans="1:15" x14ac:dyDescent="0.25">
      <c r="A22" s="10"/>
      <c r="B22" s="40">
        <v>46104</v>
      </c>
      <c r="C22" s="35" t="s">
        <v>18</v>
      </c>
      <c r="D22" s="35">
        <v>546</v>
      </c>
      <c r="E22" s="35">
        <v>555</v>
      </c>
      <c r="F22" s="35">
        <v>429</v>
      </c>
      <c r="G22" s="35">
        <v>512</v>
      </c>
      <c r="H22" s="35">
        <v>92</v>
      </c>
      <c r="I22" s="35">
        <f>SUM(D22:H23)</f>
        <v>2134</v>
      </c>
      <c r="J22" s="37">
        <f>PRODUCT(I22*100/B12)</f>
        <v>66.293880086983535</v>
      </c>
      <c r="K22" s="38" t="s">
        <v>26</v>
      </c>
      <c r="L22" s="10"/>
      <c r="M22" s="10"/>
      <c r="N22" s="10"/>
      <c r="O22" s="10"/>
    </row>
    <row r="23" spans="1:15" ht="15.75" thickBot="1" x14ac:dyDescent="0.3">
      <c r="A23" s="10"/>
      <c r="B23" s="42"/>
      <c r="C23" s="36"/>
      <c r="D23" s="36"/>
      <c r="E23" s="36"/>
      <c r="F23" s="36"/>
      <c r="G23" s="36"/>
      <c r="H23" s="36"/>
      <c r="I23" s="36"/>
      <c r="J23" s="37"/>
      <c r="K23" s="38"/>
      <c r="L23" s="10"/>
      <c r="M23" s="10"/>
      <c r="N23" s="10"/>
      <c r="O23" s="10"/>
    </row>
    <row r="24" spans="1:15" ht="15.75" thickBot="1" x14ac:dyDescent="0.3">
      <c r="A24" s="10"/>
      <c r="B24" s="43" t="s">
        <v>30</v>
      </c>
      <c r="C24" s="32" t="s">
        <v>15</v>
      </c>
      <c r="D24" s="25">
        <f>PRODUCT(D19*100/B7)</f>
        <v>16.666666666666668</v>
      </c>
      <c r="E24" s="25">
        <f>PRODUCT(E19*100/B8)</f>
        <v>17.375455650060754</v>
      </c>
      <c r="F24" s="25">
        <f>PRODUCT(F19*100/B9)</f>
        <v>18.316100443131461</v>
      </c>
      <c r="G24" s="25">
        <f>PRODUCT(G19*100/B10)</f>
        <v>17.536813922356092</v>
      </c>
      <c r="H24" s="25">
        <f>PRODUCT(H19*100/B11)</f>
        <v>12.5</v>
      </c>
      <c r="I24" s="26">
        <f>J19</f>
        <v>17.210313762037899</v>
      </c>
      <c r="J24" t="s">
        <v>26</v>
      </c>
      <c r="L24" s="11"/>
      <c r="M24" s="11"/>
      <c r="N24" s="11"/>
      <c r="O24" s="10"/>
    </row>
    <row r="25" spans="1:15" ht="15.75" customHeight="1" thickBot="1" x14ac:dyDescent="0.3">
      <c r="A25" s="10"/>
      <c r="B25" s="44"/>
      <c r="C25" s="33" t="s">
        <v>16</v>
      </c>
      <c r="D25" s="25">
        <f>PRODUCT(D20*100/B7)</f>
        <v>44.927536231884055</v>
      </c>
      <c r="E25" s="25">
        <f>PRODUCT(E20*100/B8)</f>
        <v>43.499392466585661</v>
      </c>
      <c r="F25" s="25">
        <f>PRODUCT(F20*100/B9)</f>
        <v>42.983751846381097</v>
      </c>
      <c r="G25" s="25">
        <f>PRODUCT(G20*100/B10)</f>
        <v>46.987951807228917</v>
      </c>
      <c r="H25" s="25">
        <f>PRODUCT(H20*100/B11)</f>
        <v>47.222222222222221</v>
      </c>
      <c r="I25" s="30">
        <f>J20</f>
        <v>44.734389561975767</v>
      </c>
      <c r="J25" t="s">
        <v>26</v>
      </c>
      <c r="L25" s="11"/>
      <c r="M25" s="11"/>
      <c r="N25" s="11"/>
      <c r="O25" s="10"/>
    </row>
    <row r="26" spans="1:15" ht="15.75" thickBot="1" x14ac:dyDescent="0.3">
      <c r="A26" s="10"/>
      <c r="B26" s="44"/>
      <c r="C26" s="33" t="s">
        <v>17</v>
      </c>
      <c r="D26" s="25">
        <f>PRODUCT(D21*100/B7)</f>
        <v>50.362318840579711</v>
      </c>
      <c r="E26" s="25">
        <f>PRODUCT(E21*100/B8)</f>
        <v>52.976913730255163</v>
      </c>
      <c r="F26" s="25">
        <f>PRODUCT(F21*100/B9)</f>
        <v>51.255539143279172</v>
      </c>
      <c r="G26" s="25">
        <f>PRODUCT(G21*100/B10)</f>
        <v>55.823293172690761</v>
      </c>
      <c r="H26" s="25">
        <f>PRODUCT(H21*100/B11)</f>
        <v>51.388888888888886</v>
      </c>
      <c r="I26" s="26">
        <f>J21</f>
        <v>52.531842187014604</v>
      </c>
      <c r="J26" t="s">
        <v>26</v>
      </c>
      <c r="L26" s="11"/>
      <c r="M26" s="11"/>
      <c r="N26" s="11"/>
      <c r="O26" s="10"/>
    </row>
    <row r="27" spans="1:15" ht="15.75" thickBot="1" x14ac:dyDescent="0.3">
      <c r="A27" s="10"/>
      <c r="B27" s="45"/>
      <c r="C27" s="34" t="s">
        <v>18</v>
      </c>
      <c r="D27" s="26">
        <f>PRODUCT(D22*100/B7)</f>
        <v>65.94202898550725</v>
      </c>
      <c r="E27" s="26">
        <f>PRODUCT(E22*100/B8)</f>
        <v>67.436208991494539</v>
      </c>
      <c r="F27" s="26">
        <f>PRODUCT(F22*100/B9)</f>
        <v>63.367799113737078</v>
      </c>
      <c r="G27" s="26">
        <f>PRODUCT(G22*100/B10)</f>
        <v>68.540829986613119</v>
      </c>
      <c r="H27" s="26">
        <f>PRODUCT(H22*100/B11)</f>
        <v>63.888888888888886</v>
      </c>
      <c r="I27" s="26">
        <f>J22</f>
        <v>66.293880086983535</v>
      </c>
      <c r="J27" t="s">
        <v>26</v>
      </c>
      <c r="L27" s="11"/>
      <c r="M27" s="11"/>
      <c r="N27" s="11"/>
      <c r="O27" s="10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</sheetData>
  <mergeCells count="13">
    <mergeCell ref="B24:B27"/>
    <mergeCell ref="H22:H23"/>
    <mergeCell ref="I22:I23"/>
    <mergeCell ref="J22:J23"/>
    <mergeCell ref="K22:K23"/>
    <mergeCell ref="A1:G3"/>
    <mergeCell ref="C22:C23"/>
    <mergeCell ref="D22:D23"/>
    <mergeCell ref="E22:E23"/>
    <mergeCell ref="F22:F23"/>
    <mergeCell ref="G22:G23"/>
    <mergeCell ref="B18:B21"/>
    <mergeCell ref="B22:B23"/>
  </mergeCells>
  <phoneticPr fontId="0" type="noConversion"/>
  <conditionalFormatting sqref="T1:AC1 T13:AC13">
    <cfRule type="containsText" dxfId="4" priority="7" operator="containsText" text="M">
      <formula>NOT(ISERROR(SEARCH("M",T1)))</formula>
    </cfRule>
  </conditionalFormatting>
  <conditionalFormatting sqref="T13:AC13 T1:AC1">
    <cfRule type="containsText" dxfId="3" priority="6" operator="containsText" text="F">
      <formula>NOT(ISERROR(SEARCH("F",T1)))</formula>
    </cfRule>
  </conditionalFormatting>
  <conditionalFormatting sqref="T13:AC13">
    <cfRule type="containsText" dxfId="2" priority="1" operator="containsText" text="nulle">
      <formula>NOT(ISERROR(SEARCH("nulle",T13)))</formula>
    </cfRule>
    <cfRule type="containsText" dxfId="1" priority="2" operator="containsText" text="no">
      <formula>NOT(ISERROR(SEARCH("no",T13)))</formula>
    </cfRule>
    <cfRule type="containsText" dxfId="0" priority="3" operator="containsText" text="si">
      <formula>NOT(ISERROR(SEARCH("si",T13)))</formula>
    </cfRule>
  </conditionalFormatting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</dc:creator>
  <cp:lastModifiedBy>Giulia Maccari - Comune di Marcheno</cp:lastModifiedBy>
  <cp:lastPrinted>2026-03-23T16:11:33Z</cp:lastPrinted>
  <dcterms:created xsi:type="dcterms:W3CDTF">2018-11-19T08:57:28Z</dcterms:created>
  <dcterms:modified xsi:type="dcterms:W3CDTF">2026-03-25T14:43:38Z</dcterms:modified>
</cp:coreProperties>
</file>