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1.6\Condivisa\__Condivisa\DEMOGRAFICI\REFERENDUM 2025\RISULTATI\"/>
    </mc:Choice>
  </mc:AlternateContent>
  <xr:revisionPtr revIDLastSave="0" documentId="13_ncr:1_{1CABED43-F3C7-4867-A430-13D3B4D225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66" i="1" l="1"/>
  <c r="AE66" i="1"/>
  <c r="AF53" i="1"/>
  <c r="AE53" i="1"/>
  <c r="AF40" i="1"/>
  <c r="AE40" i="1"/>
  <c r="AF27" i="1"/>
  <c r="AE27" i="1"/>
  <c r="AF14" i="1"/>
  <c r="AE14" i="1"/>
  <c r="AD64" i="1"/>
  <c r="AE64" i="1" s="1"/>
  <c r="AD51" i="1"/>
  <c r="AE51" i="1" s="1"/>
  <c r="AD38" i="1"/>
  <c r="AE38" i="1" s="1"/>
  <c r="AD25" i="1"/>
  <c r="AD12" i="1"/>
  <c r="AE12" i="1" s="1"/>
  <c r="U62" i="1"/>
  <c r="T62" i="1"/>
  <c r="U49" i="1"/>
  <c r="T49" i="1"/>
  <c r="U36" i="1"/>
  <c r="T36" i="1"/>
  <c r="U23" i="1"/>
  <c r="T23" i="1"/>
  <c r="U10" i="1"/>
  <c r="T10" i="1"/>
  <c r="AB59" i="1"/>
  <c r="Z59" i="1"/>
  <c r="X59" i="1"/>
  <c r="V59" i="1"/>
  <c r="T59" i="1"/>
  <c r="AB46" i="1"/>
  <c r="Z46" i="1"/>
  <c r="X46" i="1"/>
  <c r="V46" i="1"/>
  <c r="T46" i="1"/>
  <c r="AB33" i="1"/>
  <c r="Z33" i="1"/>
  <c r="X33" i="1"/>
  <c r="V33" i="1"/>
  <c r="T33" i="1"/>
  <c r="AB20" i="1"/>
  <c r="Z20" i="1"/>
  <c r="X20" i="1"/>
  <c r="V20" i="1"/>
  <c r="T20" i="1"/>
  <c r="AB7" i="1"/>
  <c r="Z7" i="1"/>
  <c r="X7" i="1"/>
  <c r="V7" i="1"/>
  <c r="T7" i="1"/>
  <c r="R62" i="1"/>
  <c r="R58" i="1"/>
  <c r="R57" i="1"/>
  <c r="R56" i="1"/>
  <c r="R44" i="1"/>
  <c r="R45" i="1"/>
  <c r="R49" i="1"/>
  <c r="R43" i="1"/>
  <c r="R31" i="1"/>
  <c r="R32" i="1"/>
  <c r="R36" i="1"/>
  <c r="R30" i="1"/>
  <c r="R18" i="1"/>
  <c r="R19" i="1"/>
  <c r="R23" i="1"/>
  <c r="R17" i="1"/>
  <c r="R10" i="1"/>
  <c r="R5" i="1"/>
  <c r="R6" i="1"/>
  <c r="R4" i="1"/>
  <c r="B14" i="1"/>
  <c r="B32" i="1"/>
  <c r="D32" i="1" s="1"/>
  <c r="B33" i="1"/>
  <c r="D33" i="1" s="1"/>
  <c r="B34" i="1"/>
  <c r="D34" i="1" s="1"/>
  <c r="B35" i="1"/>
  <c r="D35" i="1" s="1"/>
  <c r="B31" i="1"/>
  <c r="D31" i="1" s="1"/>
  <c r="B19" i="1"/>
  <c r="B45" i="1" s="1"/>
  <c r="B20" i="1"/>
  <c r="D20" i="1" s="1"/>
  <c r="B21" i="1"/>
  <c r="B47" i="1" s="1"/>
  <c r="B22" i="1"/>
  <c r="D22" i="1" s="1"/>
  <c r="B18" i="1"/>
  <c r="B44" i="1" s="1"/>
  <c r="I62" i="1"/>
  <c r="H62" i="1"/>
  <c r="G62" i="1"/>
  <c r="F62" i="1"/>
  <c r="E62" i="1"/>
  <c r="I49" i="1"/>
  <c r="H49" i="1"/>
  <c r="G49" i="1"/>
  <c r="F49" i="1"/>
  <c r="E49" i="1"/>
  <c r="C49" i="1"/>
  <c r="I36" i="1"/>
  <c r="H36" i="1"/>
  <c r="G36" i="1"/>
  <c r="F36" i="1"/>
  <c r="E36" i="1"/>
  <c r="C36" i="1"/>
  <c r="I23" i="1"/>
  <c r="H23" i="1"/>
  <c r="G23" i="1"/>
  <c r="F23" i="1"/>
  <c r="E23" i="1"/>
  <c r="C23" i="1"/>
  <c r="D19" i="1"/>
  <c r="D10" i="1"/>
  <c r="D11" i="1"/>
  <c r="D12" i="1"/>
  <c r="D13" i="1"/>
  <c r="D9" i="1"/>
  <c r="E14" i="1"/>
  <c r="F14" i="1"/>
  <c r="C14" i="1"/>
  <c r="G14" i="1"/>
  <c r="H14" i="1"/>
  <c r="I14" i="1"/>
  <c r="AE25" i="1" l="1"/>
  <c r="B48" i="1"/>
  <c r="D48" i="1" s="1"/>
  <c r="D18" i="1"/>
  <c r="D21" i="1"/>
  <c r="D44" i="1"/>
  <c r="B57" i="1"/>
  <c r="D57" i="1" s="1"/>
  <c r="B60" i="1"/>
  <c r="D60" i="1" s="1"/>
  <c r="D47" i="1"/>
  <c r="B58" i="1"/>
  <c r="D58" i="1" s="1"/>
  <c r="D45" i="1"/>
  <c r="B23" i="1"/>
  <c r="D23" i="1" s="1"/>
  <c r="B36" i="1"/>
  <c r="D36" i="1" s="1"/>
  <c r="B46" i="1"/>
  <c r="B49" i="1" s="1"/>
  <c r="D49" i="1" s="1"/>
  <c r="B61" i="1"/>
  <c r="D61" i="1" s="1"/>
  <c r="C62" i="1"/>
  <c r="D14" i="1"/>
  <c r="D46" i="1" l="1"/>
  <c r="B59" i="1"/>
  <c r="D59" i="1" l="1"/>
  <c r="B62" i="1"/>
  <c r="D62" i="1" s="1"/>
  <c r="F64" i="1" s="1"/>
</calcChain>
</file>

<file path=xl/sharedStrings.xml><?xml version="1.0" encoding="utf-8"?>
<sst xmlns="http://schemas.openxmlformats.org/spreadsheetml/2006/main" count="341" uniqueCount="51">
  <si>
    <t>RISULTATI COMUNALI</t>
  </si>
  <si>
    <t>SEZIONE N. 1</t>
  </si>
  <si>
    <t>ELETTORI</t>
  </si>
  <si>
    <t>VOTI "SI"</t>
  </si>
  <si>
    <t>VOTI "NO"</t>
  </si>
  <si>
    <t>SCHEDE NULLE</t>
  </si>
  <si>
    <t>SCHEDE BIANCHE</t>
  </si>
  <si>
    <t>SCHEDE CONTESTATE E NON ASSEGNATE</t>
  </si>
  <si>
    <t>VOTANTI</t>
  </si>
  <si>
    <t>SEZIONE N. 2</t>
  </si>
  <si>
    <t>SEZIONE N. 3</t>
  </si>
  <si>
    <t>SEZIONE N. 4</t>
  </si>
  <si>
    <t>SEZIONE N. 5</t>
  </si>
  <si>
    <t>% AFFLUENZA</t>
  </si>
  <si>
    <t>TOTALE</t>
  </si>
  <si>
    <t>REFERENDUM POPOLARI DEL 8-9 GIUGNO 2025</t>
  </si>
  <si>
    <t xml:space="preserve">referendum n. 1 - Contratto di lavoro a tutele crescenti </t>
  </si>
  <si>
    <t>referendum n. 2 - Piccole imprese – Licenziamenti e relativa indennità</t>
  </si>
  <si>
    <t>referendum n. 3 - apposizione di termine al contratto di lavoro subordinato</t>
  </si>
  <si>
    <t>referendum n. 4 - Esclusione della responsabilità solidale del committente, dell'appaltatore e del subappaltatore per infortuni subiti dal lavoratore dipendente di impresa appaltatrice o subappaltatrice</t>
  </si>
  <si>
    <t>referendum n. 5 - Cittadinanza italiana</t>
  </si>
  <si>
    <t>COMUNICAZIONI SEGGI</t>
  </si>
  <si>
    <t>ORE 12</t>
  </si>
  <si>
    <t>ORE 19</t>
  </si>
  <si>
    <t>ORE 23</t>
  </si>
  <si>
    <t>ORE 15</t>
  </si>
  <si>
    <t>SEGGIO 1</t>
  </si>
  <si>
    <t>SEGGIO 2</t>
  </si>
  <si>
    <t>SEGGIO 3</t>
  </si>
  <si>
    <t>SEGGIO 4</t>
  </si>
  <si>
    <t>SEGGIO 5</t>
  </si>
  <si>
    <t>TOT</t>
  </si>
  <si>
    <t>seggio 1</t>
  </si>
  <si>
    <t>seggio 2</t>
  </si>
  <si>
    <t>seggio 3</t>
  </si>
  <si>
    <t>seggio 4</t>
  </si>
  <si>
    <t>seggio 5</t>
  </si>
  <si>
    <t>m</t>
  </si>
  <si>
    <t>f</t>
  </si>
  <si>
    <t>MASCHI</t>
  </si>
  <si>
    <t>FEMMINE</t>
  </si>
  <si>
    <t>TOTALI</t>
  </si>
  <si>
    <t>AFFLUENZA TOTALE MEDIA</t>
  </si>
  <si>
    <t>%</t>
  </si>
  <si>
    <t>si</t>
  </si>
  <si>
    <t>no</t>
  </si>
  <si>
    <t>\</t>
  </si>
  <si>
    <t>bianche</t>
  </si>
  <si>
    <t>nulle</t>
  </si>
  <si>
    <t>tot</t>
  </si>
  <si>
    <t>validi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</si>
</sst>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62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2" xfId="0" applyFill="1" applyBorder="1"/>
    <xf numFmtId="0" fontId="0" fillId="2" borderId="1" xfId="0" applyFill="1" applyBorder="1"/>
    <xf numFmtId="0" fontId="4" fillId="0" borderId="1" xfId="0" applyFont="1" applyBorder="1" applyAlignment="1">
      <alignment wrapText="1"/>
    </xf>
    <xf numFmtId="165" fontId="0" fillId="0" borderId="0" xfId="0" applyNumberFormat="1"/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 applyBorder="1"/>
    <xf numFmtId="0" fontId="4" fillId="0" borderId="3" xfId="0" applyFont="1" applyFill="1" applyBorder="1" applyAlignment="1">
      <alignment horizontal="right"/>
    </xf>
    <xf numFmtId="0" fontId="4" fillId="0" borderId="0" xfId="0" applyFont="1" applyBorder="1"/>
    <xf numFmtId="0" fontId="0" fillId="0" borderId="4" xfId="0" applyBorder="1"/>
    <xf numFmtId="0" fontId="0" fillId="0" borderId="5" xfId="0" applyBorder="1"/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0" fontId="4" fillId="0" borderId="7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Font="1" applyFill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</cellXfs>
  <cellStyles count="1">
    <cellStyle name="Normale" xfId="0" builtinId="0"/>
  </cellStyles>
  <dxfs count="22"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5"/>
  <sheetViews>
    <sheetView tabSelected="1" topLeftCell="A42" workbookViewId="0">
      <selection activeCell="Q62" sqref="Q62"/>
    </sheetView>
  </sheetViews>
  <sheetFormatPr defaultRowHeight="15" x14ac:dyDescent="0.25"/>
  <cols>
    <col min="1" max="1" width="41.140625" customWidth="1"/>
    <col min="4" max="4" width="10.85546875" customWidth="1"/>
    <col min="9" max="9" width="11" customWidth="1"/>
  </cols>
  <sheetData>
    <row r="1" spans="1:32" s="5" customFormat="1" x14ac:dyDescent="0.25">
      <c r="A1" s="5" t="s">
        <v>15</v>
      </c>
    </row>
    <row r="2" spans="1:32" ht="15.75" thickBot="1" x14ac:dyDescent="0.3">
      <c r="M2" t="s">
        <v>21</v>
      </c>
    </row>
    <row r="3" spans="1:32" s="6" customFormat="1" ht="15.75" thickBot="1" x14ac:dyDescent="0.3">
      <c r="A3" s="6" t="s">
        <v>0</v>
      </c>
      <c r="M3" s="6" t="s">
        <v>26</v>
      </c>
      <c r="N3" s="6" t="s">
        <v>27</v>
      </c>
      <c r="O3" s="6" t="s">
        <v>28</v>
      </c>
      <c r="P3" s="6" t="s">
        <v>29</v>
      </c>
      <c r="Q3" s="6" t="s">
        <v>30</v>
      </c>
      <c r="R3" s="6" t="s">
        <v>31</v>
      </c>
      <c r="T3" s="24" t="s">
        <v>32</v>
      </c>
      <c r="U3" s="25"/>
      <c r="V3" s="24" t="s">
        <v>33</v>
      </c>
      <c r="W3" s="25"/>
      <c r="X3" s="24" t="s">
        <v>34</v>
      </c>
      <c r="Y3" s="25"/>
      <c r="Z3" s="24" t="s">
        <v>35</v>
      </c>
      <c r="AA3" s="25"/>
      <c r="AB3" s="24" t="s">
        <v>36</v>
      </c>
      <c r="AC3" s="25"/>
    </row>
    <row r="4" spans="1:32" x14ac:dyDescent="0.25">
      <c r="L4" t="s">
        <v>22</v>
      </c>
      <c r="M4">
        <v>44</v>
      </c>
      <c r="N4">
        <v>51</v>
      </c>
      <c r="O4">
        <v>38</v>
      </c>
      <c r="P4">
        <v>27</v>
      </c>
      <c r="Q4">
        <v>7</v>
      </c>
      <c r="R4">
        <f>SUM(M4:Q4)</f>
        <v>167</v>
      </c>
      <c r="T4" s="22" t="s">
        <v>37</v>
      </c>
      <c r="U4" s="23" t="s">
        <v>38</v>
      </c>
      <c r="V4" s="22" t="s">
        <v>37</v>
      </c>
      <c r="W4" s="23" t="s">
        <v>38</v>
      </c>
      <c r="X4" s="22" t="s">
        <v>37</v>
      </c>
      <c r="Y4" s="23" t="s">
        <v>38</v>
      </c>
      <c r="Z4" s="22" t="s">
        <v>37</v>
      </c>
      <c r="AA4" s="23" t="s">
        <v>38</v>
      </c>
      <c r="AB4" s="22" t="s">
        <v>37</v>
      </c>
      <c r="AC4" s="23" t="s">
        <v>38</v>
      </c>
    </row>
    <row r="5" spans="1:32" x14ac:dyDescent="0.25">
      <c r="L5" t="s">
        <v>23</v>
      </c>
      <c r="M5">
        <v>108</v>
      </c>
      <c r="N5">
        <v>97</v>
      </c>
      <c r="O5">
        <v>84</v>
      </c>
      <c r="P5">
        <v>68</v>
      </c>
      <c r="Q5">
        <v>15</v>
      </c>
      <c r="R5">
        <f t="shared" ref="R5:R6" si="0">SUM(M5:Q5)</f>
        <v>372</v>
      </c>
      <c r="T5" s="16">
        <v>75</v>
      </c>
      <c r="U5" s="17">
        <v>118</v>
      </c>
      <c r="V5" s="16">
        <v>95</v>
      </c>
      <c r="W5" s="17">
        <v>91</v>
      </c>
      <c r="X5" s="16">
        <v>70</v>
      </c>
      <c r="Y5" s="17">
        <v>69</v>
      </c>
      <c r="Z5" s="16">
        <v>72</v>
      </c>
      <c r="AA5" s="17">
        <v>86</v>
      </c>
      <c r="AB5" s="16">
        <v>14</v>
      </c>
      <c r="AC5" s="17">
        <v>12</v>
      </c>
    </row>
    <row r="6" spans="1:32" x14ac:dyDescent="0.25">
      <c r="L6" t="s">
        <v>24</v>
      </c>
      <c r="M6">
        <v>139</v>
      </c>
      <c r="N6">
        <v>135</v>
      </c>
      <c r="O6">
        <v>111</v>
      </c>
      <c r="P6">
        <v>109</v>
      </c>
      <c r="Q6">
        <v>19</v>
      </c>
      <c r="R6">
        <f t="shared" si="0"/>
        <v>513</v>
      </c>
      <c r="T6" s="16"/>
      <c r="U6" s="17"/>
      <c r="V6" s="16"/>
      <c r="W6" s="17"/>
      <c r="X6" s="16"/>
      <c r="Y6" s="17"/>
      <c r="Z6" s="16"/>
      <c r="AA6" s="17"/>
      <c r="AB6" s="16"/>
      <c r="AC6" s="17"/>
    </row>
    <row r="7" spans="1:32" ht="51.75" x14ac:dyDescent="0.25">
      <c r="A7" s="9" t="s">
        <v>16</v>
      </c>
      <c r="B7" s="3" t="s">
        <v>2</v>
      </c>
      <c r="C7" s="3" t="s">
        <v>8</v>
      </c>
      <c r="D7" s="3" t="s">
        <v>13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1"/>
      <c r="K7" s="1"/>
      <c r="L7" s="1"/>
      <c r="T7" s="16">
        <f>SUM(T5:U5)</f>
        <v>193</v>
      </c>
      <c r="U7" s="17"/>
      <c r="V7" s="16">
        <f>SUM(V5:W5)</f>
        <v>186</v>
      </c>
      <c r="W7" s="17"/>
      <c r="X7" s="16">
        <f>SUM(X5:Y5)</f>
        <v>139</v>
      </c>
      <c r="Y7" s="17"/>
      <c r="Z7" s="16">
        <f>SUM(Z5:AA5)</f>
        <v>158</v>
      </c>
      <c r="AA7" s="17"/>
      <c r="AB7" s="16">
        <f>SUM(AB5:AC5)</f>
        <v>26</v>
      </c>
      <c r="AC7" s="17"/>
    </row>
    <row r="8" spans="1:32" x14ac:dyDescent="0.25">
      <c r="A8" s="2"/>
      <c r="B8" s="2"/>
      <c r="C8" s="2"/>
      <c r="D8" s="2"/>
      <c r="E8" s="2"/>
      <c r="F8" s="2"/>
      <c r="G8" s="2"/>
      <c r="H8" s="2"/>
      <c r="I8" s="2"/>
      <c r="T8" s="16"/>
      <c r="U8" s="17"/>
      <c r="V8" s="16"/>
      <c r="W8" s="17"/>
      <c r="X8" s="16"/>
      <c r="Y8" s="17"/>
      <c r="Z8" s="16"/>
      <c r="AA8" s="17"/>
      <c r="AB8" s="16"/>
      <c r="AC8" s="17"/>
    </row>
    <row r="9" spans="1:32" x14ac:dyDescent="0.25">
      <c r="A9" s="2" t="s">
        <v>1</v>
      </c>
      <c r="B9" s="4">
        <v>817</v>
      </c>
      <c r="C9" s="4">
        <v>193</v>
      </c>
      <c r="D9" s="2">
        <f>C9/B9*100</f>
        <v>23.623011015911874</v>
      </c>
      <c r="E9" s="2">
        <v>168</v>
      </c>
      <c r="F9" s="2">
        <v>21</v>
      </c>
      <c r="G9" s="2">
        <v>1</v>
      </c>
      <c r="H9" s="2">
        <v>3</v>
      </c>
      <c r="I9" s="2">
        <v>0</v>
      </c>
      <c r="J9" s="7"/>
      <c r="T9" s="16" t="s">
        <v>39</v>
      </c>
      <c r="U9" s="17" t="s">
        <v>40</v>
      </c>
      <c r="V9" s="16"/>
      <c r="W9" s="17"/>
      <c r="X9" s="16"/>
      <c r="Y9" s="17"/>
      <c r="Z9" s="16"/>
      <c r="AA9" s="17"/>
      <c r="AB9" s="16"/>
      <c r="AC9" s="17"/>
    </row>
    <row r="10" spans="1:32" x14ac:dyDescent="0.25">
      <c r="A10" s="2" t="s">
        <v>9</v>
      </c>
      <c r="B10" s="4">
        <v>819</v>
      </c>
      <c r="C10" s="4">
        <v>186</v>
      </c>
      <c r="D10" s="2">
        <f>C10/B10*100</f>
        <v>22.710622710622712</v>
      </c>
      <c r="E10" s="2">
        <v>170</v>
      </c>
      <c r="F10" s="2">
        <v>12</v>
      </c>
      <c r="G10" s="2">
        <v>1</v>
      </c>
      <c r="H10" s="2">
        <v>3</v>
      </c>
      <c r="I10" s="2">
        <v>0</v>
      </c>
      <c r="J10" s="7"/>
      <c r="L10" t="s">
        <v>25</v>
      </c>
      <c r="M10">
        <v>193</v>
      </c>
      <c r="N10">
        <v>186</v>
      </c>
      <c r="O10">
        <v>139</v>
      </c>
      <c r="P10">
        <v>158</v>
      </c>
      <c r="Q10">
        <v>26</v>
      </c>
      <c r="R10">
        <f>SUM(M10:Q10)</f>
        <v>702</v>
      </c>
      <c r="T10" s="16">
        <f>SUM(T5+V5+X5+Z5+AB5)</f>
        <v>326</v>
      </c>
      <c r="U10" s="17">
        <f>SUM(U5+W5+Y5+AA5+AC5)</f>
        <v>376</v>
      </c>
      <c r="V10" s="16" t="s">
        <v>41</v>
      </c>
      <c r="W10" s="17"/>
      <c r="X10" s="16"/>
      <c r="Y10" s="17"/>
      <c r="Z10" s="16"/>
      <c r="AA10" s="17"/>
      <c r="AB10" s="16"/>
      <c r="AC10" s="17"/>
    </row>
    <row r="11" spans="1:32" x14ac:dyDescent="0.25">
      <c r="A11" s="2" t="s">
        <v>10</v>
      </c>
      <c r="B11" s="4">
        <v>686</v>
      </c>
      <c r="C11" s="4">
        <v>139</v>
      </c>
      <c r="D11" s="2">
        <f>C11/B11*100</f>
        <v>20.262390670553938</v>
      </c>
      <c r="E11" s="2">
        <v>125</v>
      </c>
      <c r="F11" s="2">
        <v>12</v>
      </c>
      <c r="G11" s="2">
        <v>0</v>
      </c>
      <c r="H11" s="2">
        <v>2</v>
      </c>
      <c r="I11" s="2">
        <v>0</v>
      </c>
      <c r="J11" s="7"/>
      <c r="T11" s="18" t="s">
        <v>44</v>
      </c>
      <c r="U11" s="19" t="s">
        <v>45</v>
      </c>
      <c r="V11" s="18" t="s">
        <v>44</v>
      </c>
      <c r="W11" s="19" t="s">
        <v>45</v>
      </c>
      <c r="X11" s="18" t="s">
        <v>44</v>
      </c>
      <c r="Y11" s="19" t="s">
        <v>45</v>
      </c>
      <c r="Z11" s="18" t="s">
        <v>44</v>
      </c>
      <c r="AA11" s="19" t="s">
        <v>45</v>
      </c>
      <c r="AB11" s="18" t="s">
        <v>44</v>
      </c>
      <c r="AC11" s="19" t="s">
        <v>45</v>
      </c>
      <c r="AD11" s="12" t="s">
        <v>50</v>
      </c>
      <c r="AE11" s="14" t="s">
        <v>49</v>
      </c>
      <c r="AF11" s="12"/>
    </row>
    <row r="12" spans="1:32" x14ac:dyDescent="0.25">
      <c r="A12" s="2" t="s">
        <v>11</v>
      </c>
      <c r="B12" s="4">
        <v>751</v>
      </c>
      <c r="C12" s="4">
        <v>158</v>
      </c>
      <c r="D12" s="2">
        <f>C12/B12*100</f>
        <v>21.03861517976032</v>
      </c>
      <c r="E12" s="2">
        <v>139</v>
      </c>
      <c r="F12" s="2">
        <v>15</v>
      </c>
      <c r="G12" s="2">
        <v>1</v>
      </c>
      <c r="H12" s="2">
        <v>3</v>
      </c>
      <c r="I12" s="2">
        <v>0</v>
      </c>
      <c r="T12" s="18">
        <v>168</v>
      </c>
      <c r="U12" s="19">
        <v>21</v>
      </c>
      <c r="V12" s="18">
        <v>170</v>
      </c>
      <c r="W12" s="19">
        <v>12</v>
      </c>
      <c r="X12" s="18">
        <v>125</v>
      </c>
      <c r="Y12" s="19">
        <v>12</v>
      </c>
      <c r="Z12" s="18">
        <v>139</v>
      </c>
      <c r="AA12" s="19">
        <v>15</v>
      </c>
      <c r="AB12" s="18">
        <v>20</v>
      </c>
      <c r="AC12" s="19">
        <v>5</v>
      </c>
      <c r="AD12" s="12">
        <f>SUM(T12:AC12)</f>
        <v>687</v>
      </c>
      <c r="AE12" s="12">
        <f>AD12+AE14+AF14</f>
        <v>702</v>
      </c>
      <c r="AF12" s="12"/>
    </row>
    <row r="13" spans="1:32" x14ac:dyDescent="0.25">
      <c r="A13" s="2" t="s">
        <v>12</v>
      </c>
      <c r="B13" s="4">
        <v>146</v>
      </c>
      <c r="C13" s="4">
        <v>26</v>
      </c>
      <c r="D13" s="2">
        <f>C13/B13*100</f>
        <v>17.80821917808219</v>
      </c>
      <c r="E13" s="2">
        <v>20</v>
      </c>
      <c r="F13" s="2">
        <v>5</v>
      </c>
      <c r="G13" s="2">
        <v>0</v>
      </c>
      <c r="H13" s="2">
        <v>1</v>
      </c>
      <c r="I13" s="2">
        <v>0</v>
      </c>
      <c r="J13" s="7"/>
      <c r="T13" s="18" t="s">
        <v>47</v>
      </c>
      <c r="U13" s="19" t="s">
        <v>48</v>
      </c>
      <c r="V13" s="18" t="s">
        <v>47</v>
      </c>
      <c r="W13" s="19" t="s">
        <v>48</v>
      </c>
      <c r="X13" s="18" t="s">
        <v>47</v>
      </c>
      <c r="Y13" s="19" t="s">
        <v>48</v>
      </c>
      <c r="Z13" s="18" t="s">
        <v>47</v>
      </c>
      <c r="AA13" s="19" t="s">
        <v>48</v>
      </c>
      <c r="AB13" s="18" t="s">
        <v>47</v>
      </c>
      <c r="AC13" s="19" t="s">
        <v>48</v>
      </c>
      <c r="AD13" s="12"/>
      <c r="AE13" s="12" t="s">
        <v>47</v>
      </c>
      <c r="AF13" s="12" t="s">
        <v>48</v>
      </c>
    </row>
    <row r="14" spans="1:32" ht="15.75" thickBot="1" x14ac:dyDescent="0.3">
      <c r="A14" s="8" t="s">
        <v>14</v>
      </c>
      <c r="B14" s="8">
        <f>SUM(B9:B13)</f>
        <v>3219</v>
      </c>
      <c r="C14" s="8">
        <f>SUM(C9:C13)</f>
        <v>702</v>
      </c>
      <c r="D14" s="8">
        <f>PRODUCT(C14*100/B14)</f>
        <v>21.808014911463186</v>
      </c>
      <c r="E14" s="8">
        <f>SUM(E9:E13)</f>
        <v>622</v>
      </c>
      <c r="F14" s="8">
        <f>SUM(F9:F13)</f>
        <v>65</v>
      </c>
      <c r="G14" s="8">
        <f>SUM(G9:G13)</f>
        <v>3</v>
      </c>
      <c r="H14" s="8">
        <f>SUM(H9:H13)</f>
        <v>12</v>
      </c>
      <c r="I14" s="8">
        <f>SUM(I9:I13)</f>
        <v>0</v>
      </c>
      <c r="T14" s="20">
        <v>3</v>
      </c>
      <c r="U14" s="21">
        <v>1</v>
      </c>
      <c r="V14" s="20">
        <v>3</v>
      </c>
      <c r="W14" s="21">
        <v>1</v>
      </c>
      <c r="X14" s="20">
        <v>2</v>
      </c>
      <c r="Y14" s="21">
        <v>0</v>
      </c>
      <c r="Z14" s="20">
        <v>3</v>
      </c>
      <c r="AA14" s="21">
        <v>1</v>
      </c>
      <c r="AB14" s="20">
        <v>1</v>
      </c>
      <c r="AC14" s="21">
        <v>0</v>
      </c>
      <c r="AD14" s="12"/>
      <c r="AE14" s="12">
        <f>T14+V14+X14+Z14+AB14</f>
        <v>12</v>
      </c>
      <c r="AF14" s="12">
        <f>U14+W14+Y14+AA14+AC14</f>
        <v>3</v>
      </c>
    </row>
    <row r="15" spans="1:32" ht="15.75" thickBot="1" x14ac:dyDescent="0.3"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32" ht="52.5" thickBot="1" x14ac:dyDescent="0.3">
      <c r="A16" s="9" t="s">
        <v>17</v>
      </c>
      <c r="B16" s="3" t="s">
        <v>2</v>
      </c>
      <c r="C16" s="3" t="s">
        <v>8</v>
      </c>
      <c r="D16" s="3" t="s">
        <v>13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1"/>
      <c r="L16" s="6"/>
      <c r="M16" s="6" t="s">
        <v>26</v>
      </c>
      <c r="N16" s="6" t="s">
        <v>27</v>
      </c>
      <c r="O16" s="6" t="s">
        <v>28</v>
      </c>
      <c r="P16" s="6" t="s">
        <v>29</v>
      </c>
      <c r="Q16" s="6" t="s">
        <v>30</v>
      </c>
      <c r="R16" s="6" t="s">
        <v>31</v>
      </c>
      <c r="T16" s="24" t="s">
        <v>32</v>
      </c>
      <c r="U16" s="25"/>
      <c r="V16" s="24" t="s">
        <v>33</v>
      </c>
      <c r="W16" s="25"/>
      <c r="X16" s="24" t="s">
        <v>34</v>
      </c>
      <c r="Y16" s="25"/>
      <c r="Z16" s="24" t="s">
        <v>35</v>
      </c>
      <c r="AA16" s="25"/>
      <c r="AB16" s="24" t="s">
        <v>36</v>
      </c>
      <c r="AC16" s="25"/>
    </row>
    <row r="17" spans="1:32" x14ac:dyDescent="0.25">
      <c r="A17" s="2"/>
      <c r="B17" s="2"/>
      <c r="C17" s="2"/>
      <c r="D17" s="2"/>
      <c r="E17" s="2"/>
      <c r="F17" s="2"/>
      <c r="G17" s="2"/>
      <c r="H17" s="2"/>
      <c r="I17" s="2"/>
      <c r="L17" t="s">
        <v>22</v>
      </c>
      <c r="M17">
        <v>44</v>
      </c>
      <c r="N17">
        <v>51</v>
      </c>
      <c r="O17">
        <v>38</v>
      </c>
      <c r="P17">
        <v>27</v>
      </c>
      <c r="Q17">
        <v>7</v>
      </c>
      <c r="R17">
        <f>SUM(M17:Q17)</f>
        <v>167</v>
      </c>
      <c r="T17" s="22" t="s">
        <v>37</v>
      </c>
      <c r="U17" s="23" t="s">
        <v>38</v>
      </c>
      <c r="V17" s="22" t="s">
        <v>37</v>
      </c>
      <c r="W17" s="23" t="s">
        <v>38</v>
      </c>
      <c r="X17" s="22" t="s">
        <v>37</v>
      </c>
      <c r="Y17" s="23" t="s">
        <v>38</v>
      </c>
      <c r="Z17" s="22" t="s">
        <v>37</v>
      </c>
      <c r="AA17" s="23" t="s">
        <v>38</v>
      </c>
      <c r="AB17" s="22" t="s">
        <v>37</v>
      </c>
      <c r="AC17" s="23" t="s">
        <v>38</v>
      </c>
    </row>
    <row r="18" spans="1:32" x14ac:dyDescent="0.25">
      <c r="A18" s="2" t="s">
        <v>1</v>
      </c>
      <c r="B18" s="4">
        <f>B9</f>
        <v>817</v>
      </c>
      <c r="C18" s="4">
        <v>193</v>
      </c>
      <c r="D18" s="2">
        <f>C18/B18*100</f>
        <v>23.623011015911874</v>
      </c>
      <c r="E18" s="2">
        <v>163</v>
      </c>
      <c r="F18" s="2">
        <v>25</v>
      </c>
      <c r="G18" s="2">
        <v>2</v>
      </c>
      <c r="H18" s="2">
        <v>3</v>
      </c>
      <c r="I18" s="2">
        <v>0</v>
      </c>
      <c r="J18" s="7"/>
      <c r="L18" t="s">
        <v>23</v>
      </c>
      <c r="M18">
        <v>108</v>
      </c>
      <c r="N18">
        <v>97</v>
      </c>
      <c r="O18">
        <v>84</v>
      </c>
      <c r="P18">
        <v>68</v>
      </c>
      <c r="Q18">
        <v>15</v>
      </c>
      <c r="R18">
        <f t="shared" ref="R18:R23" si="1">SUM(M18:Q18)</f>
        <v>372</v>
      </c>
      <c r="T18" s="16">
        <v>75</v>
      </c>
      <c r="U18" s="17">
        <v>118</v>
      </c>
      <c r="V18" s="16">
        <v>95</v>
      </c>
      <c r="W18" s="17">
        <v>91</v>
      </c>
      <c r="X18" s="16">
        <v>70</v>
      </c>
      <c r="Y18" s="17">
        <v>69</v>
      </c>
      <c r="Z18" s="16">
        <v>72</v>
      </c>
      <c r="AA18" s="17">
        <v>86</v>
      </c>
      <c r="AB18" s="16">
        <v>14</v>
      </c>
      <c r="AC18" s="17">
        <v>12</v>
      </c>
    </row>
    <row r="19" spans="1:32" x14ac:dyDescent="0.25">
      <c r="A19" s="2" t="s">
        <v>9</v>
      </c>
      <c r="B19" s="4">
        <f t="shared" ref="B19:B22" si="2">B10</f>
        <v>819</v>
      </c>
      <c r="C19" s="4">
        <v>186</v>
      </c>
      <c r="D19" s="2">
        <f>C19/B19*100</f>
        <v>22.710622710622712</v>
      </c>
      <c r="E19" s="2">
        <v>157</v>
      </c>
      <c r="F19" s="2">
        <v>25</v>
      </c>
      <c r="G19" s="2">
        <v>2</v>
      </c>
      <c r="H19" s="2">
        <v>2</v>
      </c>
      <c r="I19" s="2">
        <v>0</v>
      </c>
      <c r="J19" s="7"/>
      <c r="L19" t="s">
        <v>24</v>
      </c>
      <c r="M19">
        <v>139</v>
      </c>
      <c r="N19">
        <v>135</v>
      </c>
      <c r="O19">
        <v>111</v>
      </c>
      <c r="P19">
        <v>109</v>
      </c>
      <c r="Q19">
        <v>19</v>
      </c>
      <c r="R19">
        <f t="shared" si="1"/>
        <v>513</v>
      </c>
      <c r="T19" s="16"/>
      <c r="U19" s="17"/>
      <c r="V19" s="16"/>
      <c r="W19" s="17"/>
      <c r="X19" s="16"/>
      <c r="Y19" s="17"/>
      <c r="Z19" s="16"/>
      <c r="AA19" s="17"/>
      <c r="AB19" s="16"/>
      <c r="AC19" s="17"/>
    </row>
    <row r="20" spans="1:32" x14ac:dyDescent="0.25">
      <c r="A20" s="2" t="s">
        <v>10</v>
      </c>
      <c r="B20" s="4">
        <f t="shared" si="2"/>
        <v>686</v>
      </c>
      <c r="C20" s="4">
        <v>139</v>
      </c>
      <c r="D20" s="2">
        <f>C20/B20*100</f>
        <v>20.262390670553938</v>
      </c>
      <c r="E20" s="2">
        <v>122</v>
      </c>
      <c r="F20" s="2">
        <v>14</v>
      </c>
      <c r="G20" s="2">
        <v>1</v>
      </c>
      <c r="H20" s="2">
        <v>2</v>
      </c>
      <c r="I20" s="2">
        <v>0</v>
      </c>
      <c r="J20" s="7"/>
      <c r="L20" s="1"/>
      <c r="T20" s="16">
        <f>SUM(T18:U18)</f>
        <v>193</v>
      </c>
      <c r="U20" s="17"/>
      <c r="V20" s="16">
        <f>SUM(V18:W18)</f>
        <v>186</v>
      </c>
      <c r="W20" s="17"/>
      <c r="X20" s="16">
        <f>SUM(X18:Y18)</f>
        <v>139</v>
      </c>
      <c r="Y20" s="17"/>
      <c r="Z20" s="16">
        <f>SUM(Z18:AA18)</f>
        <v>158</v>
      </c>
      <c r="AA20" s="17"/>
      <c r="AB20" s="16">
        <f>SUM(AB18:AC18)</f>
        <v>26</v>
      </c>
      <c r="AC20" s="17"/>
    </row>
    <row r="21" spans="1:32" x14ac:dyDescent="0.25">
      <c r="A21" s="2" t="s">
        <v>11</v>
      </c>
      <c r="B21" s="4">
        <f t="shared" si="2"/>
        <v>751</v>
      </c>
      <c r="C21" s="4">
        <v>158</v>
      </c>
      <c r="D21" s="2">
        <f>C21/B21*100</f>
        <v>21.03861517976032</v>
      </c>
      <c r="E21" s="2">
        <v>134</v>
      </c>
      <c r="F21" s="2">
        <v>18</v>
      </c>
      <c r="G21" s="2">
        <v>1</v>
      </c>
      <c r="H21" s="2">
        <v>5</v>
      </c>
      <c r="I21" s="2">
        <v>0</v>
      </c>
      <c r="T21" s="16"/>
      <c r="U21" s="17"/>
      <c r="V21" s="16"/>
      <c r="W21" s="17"/>
      <c r="X21" s="16"/>
      <c r="Y21" s="17"/>
      <c r="Z21" s="16"/>
      <c r="AA21" s="17"/>
      <c r="AB21" s="16"/>
      <c r="AC21" s="17"/>
    </row>
    <row r="22" spans="1:32" x14ac:dyDescent="0.25">
      <c r="A22" s="2" t="s">
        <v>12</v>
      </c>
      <c r="B22" s="4">
        <f t="shared" si="2"/>
        <v>146</v>
      </c>
      <c r="C22" s="4">
        <v>26</v>
      </c>
      <c r="D22" s="2">
        <f>C22/B22*100</f>
        <v>17.80821917808219</v>
      </c>
      <c r="E22" s="2">
        <v>17</v>
      </c>
      <c r="F22" s="2">
        <v>8</v>
      </c>
      <c r="G22" s="2">
        <v>0</v>
      </c>
      <c r="H22" s="2">
        <v>1</v>
      </c>
      <c r="I22" s="2">
        <v>0</v>
      </c>
      <c r="J22" s="7"/>
      <c r="T22" s="16" t="s">
        <v>39</v>
      </c>
      <c r="U22" s="17" t="s">
        <v>40</v>
      </c>
      <c r="V22" s="16"/>
      <c r="W22" s="17"/>
      <c r="X22" s="16"/>
      <c r="Y22" s="17"/>
      <c r="Z22" s="16"/>
      <c r="AA22" s="17"/>
      <c r="AB22" s="16"/>
      <c r="AC22" s="17"/>
    </row>
    <row r="23" spans="1:32" x14ac:dyDescent="0.25">
      <c r="A23" s="8" t="s">
        <v>14</v>
      </c>
      <c r="B23" s="8">
        <f>SUM(B18:B22)</f>
        <v>3219</v>
      </c>
      <c r="C23" s="8">
        <f>SUM(C18:C22)</f>
        <v>702</v>
      </c>
      <c r="D23" s="8">
        <f>PRODUCT(C23*100/B23)</f>
        <v>21.808014911463186</v>
      </c>
      <c r="E23" s="8">
        <f>SUM(E18:E22)</f>
        <v>593</v>
      </c>
      <c r="F23" s="8">
        <f>SUM(F18:F22)</f>
        <v>90</v>
      </c>
      <c r="G23" s="8">
        <f>SUM(G18:G22)</f>
        <v>6</v>
      </c>
      <c r="H23" s="8">
        <f>SUM(H18:H22)</f>
        <v>13</v>
      </c>
      <c r="I23" s="8">
        <f>SUM(I18:I22)</f>
        <v>0</v>
      </c>
      <c r="L23" t="s">
        <v>25</v>
      </c>
      <c r="M23">
        <v>193</v>
      </c>
      <c r="N23">
        <v>186</v>
      </c>
      <c r="O23">
        <v>139</v>
      </c>
      <c r="P23">
        <v>158</v>
      </c>
      <c r="Q23">
        <v>26</v>
      </c>
      <c r="R23">
        <f t="shared" si="1"/>
        <v>702</v>
      </c>
      <c r="T23" s="16">
        <f>T18+V18+X18+Z18+AB18</f>
        <v>326</v>
      </c>
      <c r="U23" s="17">
        <f>U18+W18+Y18+AA18+AC18</f>
        <v>376</v>
      </c>
      <c r="V23" s="16" t="s">
        <v>41</v>
      </c>
      <c r="W23" s="17"/>
      <c r="X23" s="16"/>
      <c r="Y23" s="17"/>
      <c r="Z23" s="16"/>
      <c r="AA23" s="17"/>
      <c r="AB23" s="16"/>
      <c r="AC23" s="17"/>
    </row>
    <row r="24" spans="1:32" x14ac:dyDescent="0.25">
      <c r="T24" s="18" t="s">
        <v>44</v>
      </c>
      <c r="U24" s="19" t="s">
        <v>45</v>
      </c>
      <c r="V24" s="18" t="s">
        <v>44</v>
      </c>
      <c r="W24" s="19" t="s">
        <v>45</v>
      </c>
      <c r="X24" s="18" t="s">
        <v>44</v>
      </c>
      <c r="Y24" s="19" t="s">
        <v>45</v>
      </c>
      <c r="Z24" s="18" t="s">
        <v>44</v>
      </c>
      <c r="AA24" s="19" t="s">
        <v>45</v>
      </c>
      <c r="AB24" s="18" t="s">
        <v>44</v>
      </c>
      <c r="AC24" s="19" t="s">
        <v>45</v>
      </c>
      <c r="AD24" s="26" t="s">
        <v>50</v>
      </c>
      <c r="AE24" s="14" t="s">
        <v>49</v>
      </c>
      <c r="AF24" s="12"/>
    </row>
    <row r="25" spans="1:32" x14ac:dyDescent="0.25">
      <c r="T25" s="18">
        <v>163</v>
      </c>
      <c r="U25" s="19">
        <v>25</v>
      </c>
      <c r="V25" s="18">
        <v>157</v>
      </c>
      <c r="W25" s="19">
        <v>25</v>
      </c>
      <c r="X25" s="18">
        <v>122</v>
      </c>
      <c r="Y25" s="19">
        <v>14</v>
      </c>
      <c r="Z25" s="18">
        <v>134</v>
      </c>
      <c r="AA25" s="19">
        <v>18</v>
      </c>
      <c r="AB25" s="18">
        <v>17</v>
      </c>
      <c r="AC25" s="19">
        <v>8</v>
      </c>
      <c r="AD25" s="12">
        <f>SUM(T25:AC25)</f>
        <v>683</v>
      </c>
      <c r="AE25" s="12">
        <f>AD25+AE27+AF27</f>
        <v>702</v>
      </c>
      <c r="AF25" s="12"/>
    </row>
    <row r="26" spans="1:32" x14ac:dyDescent="0.25">
      <c r="T26" s="18" t="s">
        <v>47</v>
      </c>
      <c r="U26" s="19" t="s">
        <v>48</v>
      </c>
      <c r="V26" s="18" t="s">
        <v>47</v>
      </c>
      <c r="W26" s="19" t="s">
        <v>48</v>
      </c>
      <c r="X26" s="18" t="s">
        <v>47</v>
      </c>
      <c r="Y26" s="19" t="s">
        <v>48</v>
      </c>
      <c r="Z26" s="18" t="s">
        <v>47</v>
      </c>
      <c r="AA26" s="19" t="s">
        <v>48</v>
      </c>
      <c r="AB26" s="18" t="s">
        <v>47</v>
      </c>
      <c r="AC26" s="19" t="s">
        <v>48</v>
      </c>
      <c r="AD26" s="12"/>
      <c r="AE26" s="12" t="s">
        <v>47</v>
      </c>
      <c r="AF26" s="12" t="s">
        <v>48</v>
      </c>
    </row>
    <row r="27" spans="1:32" ht="15.75" thickBot="1" x14ac:dyDescent="0.3">
      <c r="T27" s="20">
        <v>3</v>
      </c>
      <c r="U27" s="21">
        <v>2</v>
      </c>
      <c r="V27" s="20">
        <v>2</v>
      </c>
      <c r="W27" s="21">
        <v>2</v>
      </c>
      <c r="X27" s="20">
        <v>2</v>
      </c>
      <c r="Y27" s="21">
        <v>1</v>
      </c>
      <c r="Z27" s="20">
        <v>5</v>
      </c>
      <c r="AA27" s="21">
        <v>1</v>
      </c>
      <c r="AB27" s="20">
        <v>1</v>
      </c>
      <c r="AC27" s="21">
        <v>0</v>
      </c>
      <c r="AD27" s="12"/>
      <c r="AE27" s="12">
        <f>T27+V27+X27+Z27+AB27</f>
        <v>13</v>
      </c>
      <c r="AF27" s="12">
        <f>U27+W27+Y27+AA27+AC27</f>
        <v>6</v>
      </c>
    </row>
    <row r="28" spans="1:32" ht="15.75" thickBot="1" x14ac:dyDescent="0.3"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2" ht="52.5" thickBot="1" x14ac:dyDescent="0.3">
      <c r="A29" s="9" t="s">
        <v>18</v>
      </c>
      <c r="B29" s="3" t="s">
        <v>2</v>
      </c>
      <c r="C29" s="3" t="s">
        <v>8</v>
      </c>
      <c r="D29" s="3" t="s">
        <v>13</v>
      </c>
      <c r="E29" s="3" t="s">
        <v>3</v>
      </c>
      <c r="F29" s="3" t="s">
        <v>4</v>
      </c>
      <c r="G29" s="3" t="s">
        <v>5</v>
      </c>
      <c r="H29" s="3" t="s">
        <v>6</v>
      </c>
      <c r="I29" s="3" t="s">
        <v>7</v>
      </c>
      <c r="J29" s="1"/>
      <c r="L29" s="6"/>
      <c r="M29" s="6" t="s">
        <v>26</v>
      </c>
      <c r="N29" s="6" t="s">
        <v>27</v>
      </c>
      <c r="O29" s="6" t="s">
        <v>28</v>
      </c>
      <c r="P29" s="6" t="s">
        <v>29</v>
      </c>
      <c r="Q29" s="6" t="s">
        <v>30</v>
      </c>
      <c r="R29" s="6" t="s">
        <v>31</v>
      </c>
      <c r="T29" s="24" t="s">
        <v>32</v>
      </c>
      <c r="U29" s="25"/>
      <c r="V29" s="24" t="s">
        <v>33</v>
      </c>
      <c r="W29" s="25"/>
      <c r="X29" s="24" t="s">
        <v>34</v>
      </c>
      <c r="Y29" s="25"/>
      <c r="Z29" s="24" t="s">
        <v>35</v>
      </c>
      <c r="AA29" s="25"/>
      <c r="AB29" s="24" t="s">
        <v>36</v>
      </c>
      <c r="AC29" s="25"/>
    </row>
    <row r="30" spans="1:32" x14ac:dyDescent="0.25">
      <c r="A30" s="2"/>
      <c r="B30" s="2"/>
      <c r="C30" s="2"/>
      <c r="D30" s="2"/>
      <c r="E30" s="2"/>
      <c r="F30" s="2"/>
      <c r="G30" s="2"/>
      <c r="H30" s="2"/>
      <c r="I30" s="2"/>
      <c r="L30" t="s">
        <v>22</v>
      </c>
      <c r="M30">
        <v>44</v>
      </c>
      <c r="N30">
        <v>51</v>
      </c>
      <c r="O30">
        <v>38</v>
      </c>
      <c r="P30">
        <v>27</v>
      </c>
      <c r="Q30">
        <v>7</v>
      </c>
      <c r="R30">
        <f>SUM(M30:Q30)</f>
        <v>167</v>
      </c>
      <c r="T30" s="22" t="s">
        <v>37</v>
      </c>
      <c r="U30" s="23" t="s">
        <v>38</v>
      </c>
      <c r="V30" s="22" t="s">
        <v>37</v>
      </c>
      <c r="W30" s="23" t="s">
        <v>38</v>
      </c>
      <c r="X30" s="22" t="s">
        <v>37</v>
      </c>
      <c r="Y30" s="23" t="s">
        <v>38</v>
      </c>
      <c r="Z30" s="22" t="s">
        <v>37</v>
      </c>
      <c r="AA30" s="23" t="s">
        <v>38</v>
      </c>
      <c r="AB30" s="22" t="s">
        <v>37</v>
      </c>
      <c r="AC30" s="23" t="s">
        <v>38</v>
      </c>
    </row>
    <row r="31" spans="1:32" x14ac:dyDescent="0.25">
      <c r="A31" s="2" t="s">
        <v>1</v>
      </c>
      <c r="B31" s="4">
        <f>B9</f>
        <v>817</v>
      </c>
      <c r="C31" s="4">
        <v>192</v>
      </c>
      <c r="D31" s="2">
        <f>C31/B31*100</f>
        <v>23.500611995104041</v>
      </c>
      <c r="E31" s="2">
        <v>169</v>
      </c>
      <c r="F31" s="2">
        <v>21</v>
      </c>
      <c r="G31" s="2">
        <v>1</v>
      </c>
      <c r="H31" s="2">
        <v>1</v>
      </c>
      <c r="I31" s="2">
        <v>0</v>
      </c>
      <c r="J31" s="7"/>
      <c r="L31" t="s">
        <v>23</v>
      </c>
      <c r="M31">
        <v>107</v>
      </c>
      <c r="N31">
        <v>97</v>
      </c>
      <c r="O31">
        <v>84</v>
      </c>
      <c r="P31">
        <v>68</v>
      </c>
      <c r="Q31">
        <v>15</v>
      </c>
      <c r="R31">
        <f t="shared" ref="R31:R36" si="3">SUM(M31:Q31)</f>
        <v>371</v>
      </c>
      <c r="T31" s="16">
        <v>75</v>
      </c>
      <c r="U31" s="17">
        <v>117</v>
      </c>
      <c r="V31" s="16">
        <v>95</v>
      </c>
      <c r="W31" s="17">
        <v>91</v>
      </c>
      <c r="X31" s="16">
        <v>70</v>
      </c>
      <c r="Y31" s="17">
        <v>69</v>
      </c>
      <c r="Z31" s="16">
        <v>72</v>
      </c>
      <c r="AA31" s="17">
        <v>86</v>
      </c>
      <c r="AB31" s="16">
        <v>14</v>
      </c>
      <c r="AC31" s="17">
        <v>12</v>
      </c>
    </row>
    <row r="32" spans="1:32" x14ac:dyDescent="0.25">
      <c r="A32" s="2" t="s">
        <v>9</v>
      </c>
      <c r="B32" s="4">
        <f>B10</f>
        <v>819</v>
      </c>
      <c r="C32" s="4">
        <v>186</v>
      </c>
      <c r="D32" s="2">
        <f>C32/B32*100</f>
        <v>22.710622710622712</v>
      </c>
      <c r="E32" s="2">
        <v>158</v>
      </c>
      <c r="F32" s="2">
        <v>23</v>
      </c>
      <c r="G32" s="2">
        <v>2</v>
      </c>
      <c r="H32" s="2">
        <v>3</v>
      </c>
      <c r="I32" s="2">
        <v>0</v>
      </c>
      <c r="J32" s="7"/>
      <c r="L32" t="s">
        <v>24</v>
      </c>
      <c r="M32">
        <v>138</v>
      </c>
      <c r="N32">
        <v>135</v>
      </c>
      <c r="O32">
        <v>111</v>
      </c>
      <c r="P32">
        <v>109</v>
      </c>
      <c r="Q32">
        <v>19</v>
      </c>
      <c r="R32">
        <f t="shared" si="3"/>
        <v>512</v>
      </c>
      <c r="T32" s="16"/>
      <c r="U32" s="17"/>
      <c r="V32" s="16"/>
      <c r="W32" s="17"/>
      <c r="X32" s="16"/>
      <c r="Y32" s="17"/>
      <c r="Z32" s="16"/>
      <c r="AA32" s="17"/>
      <c r="AB32" s="16"/>
      <c r="AC32" s="17"/>
    </row>
    <row r="33" spans="1:32" x14ac:dyDescent="0.25">
      <c r="A33" s="2" t="s">
        <v>10</v>
      </c>
      <c r="B33" s="4">
        <f>B11</f>
        <v>686</v>
      </c>
      <c r="C33" s="4">
        <v>139</v>
      </c>
      <c r="D33" s="2">
        <f>C33/B33*100</f>
        <v>20.262390670553938</v>
      </c>
      <c r="E33" s="2">
        <v>124</v>
      </c>
      <c r="F33" s="2">
        <v>14</v>
      </c>
      <c r="G33" s="2">
        <v>0</v>
      </c>
      <c r="H33" s="2">
        <v>1</v>
      </c>
      <c r="I33" s="2">
        <v>0</v>
      </c>
      <c r="J33" s="7"/>
      <c r="L33" s="1"/>
      <c r="T33" s="16">
        <f>SUM(T31:U31)</f>
        <v>192</v>
      </c>
      <c r="U33" s="17"/>
      <c r="V33" s="16">
        <f>SUM(V31:W31)</f>
        <v>186</v>
      </c>
      <c r="W33" s="17"/>
      <c r="X33" s="16">
        <f>SUM(X31:Y31)</f>
        <v>139</v>
      </c>
      <c r="Y33" s="17"/>
      <c r="Z33" s="16">
        <f>SUM(Z31:AA31)</f>
        <v>158</v>
      </c>
      <c r="AA33" s="17"/>
      <c r="AB33" s="16">
        <f>SUM(AB31:AC31)</f>
        <v>26</v>
      </c>
      <c r="AC33" s="17"/>
    </row>
    <row r="34" spans="1:32" x14ac:dyDescent="0.25">
      <c r="A34" s="2" t="s">
        <v>11</v>
      </c>
      <c r="B34" s="4">
        <f>B12</f>
        <v>751</v>
      </c>
      <c r="C34" s="4">
        <v>158</v>
      </c>
      <c r="D34" s="2">
        <f>C34/B34*100</f>
        <v>21.03861517976032</v>
      </c>
      <c r="E34" s="2">
        <v>137</v>
      </c>
      <c r="F34" s="2">
        <v>16</v>
      </c>
      <c r="G34" s="2">
        <v>1</v>
      </c>
      <c r="H34" s="2">
        <v>4</v>
      </c>
      <c r="I34" s="2">
        <v>0</v>
      </c>
      <c r="T34" s="16"/>
      <c r="U34" s="17"/>
      <c r="V34" s="16"/>
      <c r="W34" s="17"/>
      <c r="X34" s="16"/>
      <c r="Y34" s="17"/>
      <c r="Z34" s="16"/>
      <c r="AA34" s="17"/>
      <c r="AB34" s="16"/>
      <c r="AC34" s="17"/>
    </row>
    <row r="35" spans="1:32" x14ac:dyDescent="0.25">
      <c r="A35" s="2" t="s">
        <v>12</v>
      </c>
      <c r="B35" s="4">
        <f>B13</f>
        <v>146</v>
      </c>
      <c r="C35" s="4">
        <v>26</v>
      </c>
      <c r="D35" s="2">
        <f>C35/B35*100</f>
        <v>17.80821917808219</v>
      </c>
      <c r="E35" s="2">
        <v>20</v>
      </c>
      <c r="F35" s="2">
        <v>6</v>
      </c>
      <c r="G35" s="2">
        <v>0</v>
      </c>
      <c r="H35" s="2">
        <v>0</v>
      </c>
      <c r="I35" s="2">
        <v>0</v>
      </c>
      <c r="J35" s="7"/>
      <c r="T35" s="16" t="s">
        <v>39</v>
      </c>
      <c r="U35" s="17" t="s">
        <v>40</v>
      </c>
      <c r="V35" s="16"/>
      <c r="W35" s="17"/>
      <c r="X35" s="16"/>
      <c r="Y35" s="17"/>
      <c r="Z35" s="16"/>
      <c r="AA35" s="17"/>
      <c r="AB35" s="16"/>
      <c r="AC35" s="17"/>
    </row>
    <row r="36" spans="1:32" x14ac:dyDescent="0.25">
      <c r="A36" s="8" t="s">
        <v>14</v>
      </c>
      <c r="B36" s="8">
        <f>SUM(B31:B35)</f>
        <v>3219</v>
      </c>
      <c r="C36" s="8">
        <f>SUM(C31:C35)</f>
        <v>701</v>
      </c>
      <c r="D36" s="8">
        <f>PRODUCT(C36*100/B36)</f>
        <v>21.776949363156259</v>
      </c>
      <c r="E36" s="8">
        <f>SUM(E31:E35)</f>
        <v>608</v>
      </c>
      <c r="F36" s="8">
        <f>SUM(F31:F35)</f>
        <v>80</v>
      </c>
      <c r="G36" s="8">
        <f>SUM(G31:G35)</f>
        <v>4</v>
      </c>
      <c r="H36" s="8">
        <f>SUM(H31:H35)</f>
        <v>9</v>
      </c>
      <c r="I36" s="8">
        <f>SUM(I31:I35)</f>
        <v>0</v>
      </c>
      <c r="L36" t="s">
        <v>25</v>
      </c>
      <c r="M36">
        <v>192</v>
      </c>
      <c r="N36">
        <v>186</v>
      </c>
      <c r="O36">
        <v>139</v>
      </c>
      <c r="P36">
        <v>158</v>
      </c>
      <c r="Q36">
        <v>26</v>
      </c>
      <c r="R36">
        <f t="shared" si="3"/>
        <v>701</v>
      </c>
      <c r="T36" s="16">
        <f>T31+V31+X31+Z31+AB31</f>
        <v>326</v>
      </c>
      <c r="U36" s="17">
        <f>U31+W31+Y31+AA31+AC31</f>
        <v>375</v>
      </c>
      <c r="V36" s="16" t="s">
        <v>41</v>
      </c>
      <c r="W36" s="17"/>
      <c r="X36" s="16"/>
      <c r="Y36" s="17"/>
      <c r="Z36" s="16"/>
      <c r="AA36" s="17"/>
      <c r="AB36" s="16"/>
      <c r="AC36" s="17"/>
    </row>
    <row r="37" spans="1:32" x14ac:dyDescent="0.25">
      <c r="T37" s="18" t="s">
        <v>44</v>
      </c>
      <c r="U37" s="19" t="s">
        <v>45</v>
      </c>
      <c r="V37" s="18" t="s">
        <v>44</v>
      </c>
      <c r="W37" s="19" t="s">
        <v>45</v>
      </c>
      <c r="X37" s="18" t="s">
        <v>44</v>
      </c>
      <c r="Y37" s="19" t="s">
        <v>45</v>
      </c>
      <c r="Z37" s="18" t="s">
        <v>44</v>
      </c>
      <c r="AA37" s="19" t="s">
        <v>45</v>
      </c>
      <c r="AB37" s="18" t="s">
        <v>44</v>
      </c>
      <c r="AC37" s="19" t="s">
        <v>45</v>
      </c>
      <c r="AD37" s="26" t="s">
        <v>50</v>
      </c>
      <c r="AE37" s="14" t="s">
        <v>49</v>
      </c>
      <c r="AF37" s="11"/>
    </row>
    <row r="38" spans="1:32" x14ac:dyDescent="0.25">
      <c r="T38" s="18">
        <v>169</v>
      </c>
      <c r="U38" s="19">
        <v>21</v>
      </c>
      <c r="V38" s="18">
        <v>158</v>
      </c>
      <c r="W38" s="19">
        <v>23</v>
      </c>
      <c r="X38" s="18">
        <v>124</v>
      </c>
      <c r="Y38" s="19">
        <v>14</v>
      </c>
      <c r="Z38" s="18">
        <v>137</v>
      </c>
      <c r="AA38" s="19">
        <v>16</v>
      </c>
      <c r="AB38" s="18">
        <v>20</v>
      </c>
      <c r="AC38" s="19">
        <v>6</v>
      </c>
      <c r="AD38" s="11">
        <f>SUM(T38:AC38)</f>
        <v>688</v>
      </c>
      <c r="AE38" s="11">
        <f>AD38+AE40+AF40</f>
        <v>701</v>
      </c>
      <c r="AF38" s="11"/>
    </row>
    <row r="39" spans="1:32" x14ac:dyDescent="0.25">
      <c r="T39" s="18" t="s">
        <v>47</v>
      </c>
      <c r="U39" s="19" t="s">
        <v>48</v>
      </c>
      <c r="V39" s="18" t="s">
        <v>47</v>
      </c>
      <c r="W39" s="19" t="s">
        <v>48</v>
      </c>
      <c r="X39" s="18" t="s">
        <v>47</v>
      </c>
      <c r="Y39" s="19" t="s">
        <v>48</v>
      </c>
      <c r="Z39" s="18" t="s">
        <v>47</v>
      </c>
      <c r="AA39" s="19" t="s">
        <v>48</v>
      </c>
      <c r="AB39" s="18" t="s">
        <v>47</v>
      </c>
      <c r="AC39" s="19" t="s">
        <v>48</v>
      </c>
      <c r="AD39" s="11"/>
      <c r="AE39" s="11" t="s">
        <v>47</v>
      </c>
      <c r="AF39" s="11" t="s">
        <v>48</v>
      </c>
    </row>
    <row r="40" spans="1:32" ht="15.75" thickBot="1" x14ac:dyDescent="0.3">
      <c r="T40" s="20">
        <v>1</v>
      </c>
      <c r="U40" s="21">
        <v>1</v>
      </c>
      <c r="V40" s="20">
        <v>3</v>
      </c>
      <c r="W40" s="21">
        <v>2</v>
      </c>
      <c r="X40" s="20">
        <v>1</v>
      </c>
      <c r="Y40" s="21">
        <v>0</v>
      </c>
      <c r="Z40" s="20">
        <v>4</v>
      </c>
      <c r="AA40" s="21">
        <v>1</v>
      </c>
      <c r="AB40" s="20">
        <v>0</v>
      </c>
      <c r="AC40" s="21">
        <v>0</v>
      </c>
      <c r="AD40" s="11"/>
      <c r="AE40" s="11">
        <f>T40+V40+X40+Z40+AB40</f>
        <v>9</v>
      </c>
      <c r="AF40" s="11">
        <f>U40+W40+Y40+AA40+AC40</f>
        <v>4</v>
      </c>
    </row>
    <row r="41" spans="1:32" ht="15.75" thickBot="1" x14ac:dyDescent="0.3">
      <c r="S41" s="13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1"/>
      <c r="AF41" s="11"/>
    </row>
    <row r="42" spans="1:32" ht="75.75" thickBot="1" x14ac:dyDescent="0.3">
      <c r="A42" s="9" t="s">
        <v>19</v>
      </c>
      <c r="B42" s="3" t="s">
        <v>2</v>
      </c>
      <c r="C42" s="3" t="s">
        <v>8</v>
      </c>
      <c r="D42" s="3" t="s">
        <v>13</v>
      </c>
      <c r="E42" s="3" t="s">
        <v>3</v>
      </c>
      <c r="F42" s="3" t="s">
        <v>4</v>
      </c>
      <c r="G42" s="3" t="s">
        <v>5</v>
      </c>
      <c r="H42" s="3" t="s">
        <v>6</v>
      </c>
      <c r="I42" s="3" t="s">
        <v>7</v>
      </c>
      <c r="J42" s="1"/>
      <c r="L42" s="6"/>
      <c r="M42" s="6" t="s">
        <v>26</v>
      </c>
      <c r="N42" s="6" t="s">
        <v>27</v>
      </c>
      <c r="O42" s="6" t="s">
        <v>28</v>
      </c>
      <c r="P42" s="6" t="s">
        <v>29</v>
      </c>
      <c r="Q42" s="6" t="s">
        <v>30</v>
      </c>
      <c r="R42" s="6" t="s">
        <v>31</v>
      </c>
      <c r="T42" s="24" t="s">
        <v>32</v>
      </c>
      <c r="U42" s="25"/>
      <c r="V42" s="24" t="s">
        <v>33</v>
      </c>
      <c r="W42" s="25"/>
      <c r="X42" s="24" t="s">
        <v>34</v>
      </c>
      <c r="Y42" s="25"/>
      <c r="Z42" s="24" t="s">
        <v>35</v>
      </c>
      <c r="AA42" s="25"/>
      <c r="AB42" s="24" t="s">
        <v>36</v>
      </c>
      <c r="AC42" s="25"/>
    </row>
    <row r="43" spans="1:32" x14ac:dyDescent="0.25">
      <c r="A43" s="2"/>
      <c r="B43" s="2"/>
      <c r="C43" s="2"/>
      <c r="D43" s="2"/>
      <c r="E43" s="2"/>
      <c r="F43" s="2"/>
      <c r="G43" s="2"/>
      <c r="H43" s="2"/>
      <c r="I43" s="2"/>
      <c r="L43" t="s">
        <v>22</v>
      </c>
      <c r="M43">
        <v>44</v>
      </c>
      <c r="N43">
        <v>51</v>
      </c>
      <c r="O43">
        <v>38</v>
      </c>
      <c r="P43">
        <v>27</v>
      </c>
      <c r="Q43">
        <v>7</v>
      </c>
      <c r="R43">
        <f>SUM(M43:Q43)</f>
        <v>167</v>
      </c>
      <c r="T43" s="22" t="s">
        <v>37</v>
      </c>
      <c r="U43" s="23" t="s">
        <v>38</v>
      </c>
      <c r="V43" s="22" t="s">
        <v>37</v>
      </c>
      <c r="W43" s="23" t="s">
        <v>38</v>
      </c>
      <c r="X43" s="22" t="s">
        <v>37</v>
      </c>
      <c r="Y43" s="23" t="s">
        <v>38</v>
      </c>
      <c r="Z43" s="22" t="s">
        <v>37</v>
      </c>
      <c r="AA43" s="23" t="s">
        <v>38</v>
      </c>
      <c r="AB43" s="22" t="s">
        <v>37</v>
      </c>
      <c r="AC43" s="23" t="s">
        <v>38</v>
      </c>
    </row>
    <row r="44" spans="1:32" x14ac:dyDescent="0.25">
      <c r="A44" s="2" t="s">
        <v>1</v>
      </c>
      <c r="B44" s="4">
        <f>B18</f>
        <v>817</v>
      </c>
      <c r="C44" s="4">
        <v>193</v>
      </c>
      <c r="D44" s="2">
        <f>C44/B44*100</f>
        <v>23.623011015911874</v>
      </c>
      <c r="E44" s="2">
        <v>158</v>
      </c>
      <c r="F44" s="2">
        <v>32</v>
      </c>
      <c r="G44" s="2">
        <v>1</v>
      </c>
      <c r="H44" s="2">
        <v>2</v>
      </c>
      <c r="I44" s="2">
        <v>0</v>
      </c>
      <c r="J44" s="7"/>
      <c r="L44" t="s">
        <v>23</v>
      </c>
      <c r="M44">
        <v>108</v>
      </c>
      <c r="N44">
        <v>97</v>
      </c>
      <c r="O44">
        <v>84</v>
      </c>
      <c r="P44">
        <v>69</v>
      </c>
      <c r="Q44">
        <v>15</v>
      </c>
      <c r="R44">
        <f t="shared" ref="R44:R49" si="4">SUM(M44:Q44)</f>
        <v>373</v>
      </c>
      <c r="T44" s="16">
        <v>75</v>
      </c>
      <c r="U44" s="17">
        <v>118</v>
      </c>
      <c r="V44" s="16">
        <v>95</v>
      </c>
      <c r="W44" s="17">
        <v>91</v>
      </c>
      <c r="X44" s="16">
        <v>70</v>
      </c>
      <c r="Y44" s="17">
        <v>69</v>
      </c>
      <c r="Z44" s="16">
        <v>73</v>
      </c>
      <c r="AA44" s="17">
        <v>86</v>
      </c>
      <c r="AB44" s="16">
        <v>14</v>
      </c>
      <c r="AC44" s="17">
        <v>12</v>
      </c>
    </row>
    <row r="45" spans="1:32" x14ac:dyDescent="0.25">
      <c r="A45" s="2" t="s">
        <v>9</v>
      </c>
      <c r="B45" s="4">
        <f>B19</f>
        <v>819</v>
      </c>
      <c r="C45" s="4">
        <v>186</v>
      </c>
      <c r="D45" s="2">
        <f>C45/B45*100</f>
        <v>22.710622710622712</v>
      </c>
      <c r="E45" s="2">
        <v>154</v>
      </c>
      <c r="F45" s="2">
        <v>29</v>
      </c>
      <c r="G45" s="2">
        <v>1</v>
      </c>
      <c r="H45" s="2">
        <v>2</v>
      </c>
      <c r="I45" s="2">
        <v>0</v>
      </c>
      <c r="J45" s="7"/>
      <c r="L45" t="s">
        <v>24</v>
      </c>
      <c r="M45">
        <v>139</v>
      </c>
      <c r="N45">
        <v>135</v>
      </c>
      <c r="O45">
        <v>111</v>
      </c>
      <c r="P45">
        <v>110</v>
      </c>
      <c r="Q45">
        <v>19</v>
      </c>
      <c r="R45">
        <f t="shared" si="4"/>
        <v>514</v>
      </c>
      <c r="T45" s="16"/>
      <c r="U45" s="17"/>
      <c r="V45" s="16"/>
      <c r="W45" s="17"/>
      <c r="X45" s="16"/>
      <c r="Y45" s="17"/>
      <c r="Z45" s="16"/>
      <c r="AA45" s="17"/>
      <c r="AB45" s="16"/>
      <c r="AC45" s="17"/>
    </row>
    <row r="46" spans="1:32" x14ac:dyDescent="0.25">
      <c r="A46" s="2" t="s">
        <v>10</v>
      </c>
      <c r="B46" s="4">
        <f>B20</f>
        <v>686</v>
      </c>
      <c r="C46" s="4">
        <v>139</v>
      </c>
      <c r="D46" s="2">
        <f>C46/B46*100</f>
        <v>20.262390670553938</v>
      </c>
      <c r="E46" s="2">
        <v>121</v>
      </c>
      <c r="F46" s="2">
        <v>16</v>
      </c>
      <c r="G46" s="2">
        <v>0</v>
      </c>
      <c r="H46" s="2">
        <v>2</v>
      </c>
      <c r="I46" s="2">
        <v>0</v>
      </c>
      <c r="J46" s="7"/>
      <c r="L46" s="1"/>
      <c r="T46" s="16">
        <f>SUM(T44:U44)</f>
        <v>193</v>
      </c>
      <c r="U46" s="17"/>
      <c r="V46" s="16">
        <f>SUM(V44:W44)</f>
        <v>186</v>
      </c>
      <c r="W46" s="17"/>
      <c r="X46" s="16">
        <f>SUM(X44:Y44)</f>
        <v>139</v>
      </c>
      <c r="Y46" s="17"/>
      <c r="Z46" s="16">
        <f>SUM(Z44:Z44:AA44)</f>
        <v>159</v>
      </c>
      <c r="AA46" s="17"/>
      <c r="AB46" s="16">
        <f>SUM(AB44:AC44)</f>
        <v>26</v>
      </c>
      <c r="AC46" s="17"/>
    </row>
    <row r="47" spans="1:32" x14ac:dyDescent="0.25">
      <c r="A47" s="2" t="s">
        <v>11</v>
      </c>
      <c r="B47" s="4">
        <f>B21</f>
        <v>751</v>
      </c>
      <c r="C47" s="4">
        <v>159</v>
      </c>
      <c r="D47" s="2">
        <f>C47/B47*100</f>
        <v>21.171770972037287</v>
      </c>
      <c r="E47" s="2">
        <v>133</v>
      </c>
      <c r="F47" s="2">
        <v>21</v>
      </c>
      <c r="G47" s="2">
        <v>1</v>
      </c>
      <c r="H47" s="2">
        <v>4</v>
      </c>
      <c r="I47" s="2">
        <v>0</v>
      </c>
      <c r="T47" s="16"/>
      <c r="U47" s="17"/>
      <c r="V47" s="16"/>
      <c r="W47" s="17"/>
      <c r="X47" s="16"/>
      <c r="Y47" s="17"/>
      <c r="Z47" s="16"/>
      <c r="AA47" s="17"/>
      <c r="AB47" s="16"/>
      <c r="AC47" s="17"/>
    </row>
    <row r="48" spans="1:32" x14ac:dyDescent="0.25">
      <c r="A48" s="2" t="s">
        <v>12</v>
      </c>
      <c r="B48" s="4">
        <f>B22</f>
        <v>146</v>
      </c>
      <c r="C48" s="4">
        <v>26</v>
      </c>
      <c r="D48" s="2">
        <f>C48/B48*100</f>
        <v>17.80821917808219</v>
      </c>
      <c r="E48" s="2">
        <v>20</v>
      </c>
      <c r="F48" s="2">
        <v>6</v>
      </c>
      <c r="G48" s="2">
        <v>0</v>
      </c>
      <c r="H48" s="2">
        <v>0</v>
      </c>
      <c r="I48" s="2">
        <v>0</v>
      </c>
      <c r="J48" s="7"/>
      <c r="T48" s="16" t="s">
        <v>39</v>
      </c>
      <c r="U48" s="17" t="s">
        <v>40</v>
      </c>
      <c r="V48" s="16"/>
      <c r="W48" s="17"/>
      <c r="X48" s="16"/>
      <c r="Y48" s="17"/>
      <c r="Z48" s="16"/>
      <c r="AA48" s="17"/>
      <c r="AB48" s="16"/>
      <c r="AC48" s="17"/>
    </row>
    <row r="49" spans="1:32" x14ac:dyDescent="0.25">
      <c r="A49" s="8" t="s">
        <v>14</v>
      </c>
      <c r="B49" s="8">
        <f>SUM(B44:B48)</f>
        <v>3219</v>
      </c>
      <c r="C49" s="8">
        <f>SUM(C44:C48)</f>
        <v>703</v>
      </c>
      <c r="D49" s="8">
        <f>PRODUCT(C49*100/B49)</f>
        <v>21.839080459770116</v>
      </c>
      <c r="E49" s="8">
        <f>SUM(E44:E48)</f>
        <v>586</v>
      </c>
      <c r="F49" s="8">
        <f>SUM(F44:F48)</f>
        <v>104</v>
      </c>
      <c r="G49" s="8">
        <f>SUM(G44:G48)</f>
        <v>3</v>
      </c>
      <c r="H49" s="8">
        <f>SUM(H44:H48)</f>
        <v>10</v>
      </c>
      <c r="I49" s="8">
        <f>SUM(I44:I48)</f>
        <v>0</v>
      </c>
      <c r="L49" t="s">
        <v>25</v>
      </c>
      <c r="M49">
        <v>193</v>
      </c>
      <c r="N49">
        <v>186</v>
      </c>
      <c r="O49">
        <v>139</v>
      </c>
      <c r="P49">
        <v>159</v>
      </c>
      <c r="Q49">
        <v>26</v>
      </c>
      <c r="R49">
        <f t="shared" si="4"/>
        <v>703</v>
      </c>
      <c r="T49" s="16">
        <f>T44+V44+X44+Z44+AB44</f>
        <v>327</v>
      </c>
      <c r="U49" s="17">
        <f>U44+W44+Y44+AA44+AC44</f>
        <v>376</v>
      </c>
      <c r="V49" s="16" t="s">
        <v>41</v>
      </c>
      <c r="W49" s="17"/>
      <c r="X49" s="16"/>
      <c r="Y49" s="17"/>
      <c r="Z49" s="16"/>
      <c r="AA49" s="17"/>
      <c r="AB49" s="16"/>
      <c r="AC49" s="17"/>
    </row>
    <row r="50" spans="1:32" x14ac:dyDescent="0.25">
      <c r="T50" s="18" t="s">
        <v>44</v>
      </c>
      <c r="U50" s="19" t="s">
        <v>45</v>
      </c>
      <c r="V50" s="18" t="s">
        <v>44</v>
      </c>
      <c r="W50" s="19" t="s">
        <v>45</v>
      </c>
      <c r="X50" s="18" t="s">
        <v>44</v>
      </c>
      <c r="Y50" s="19" t="s">
        <v>45</v>
      </c>
      <c r="Z50" s="18" t="s">
        <v>44</v>
      </c>
      <c r="AA50" s="19" t="s">
        <v>45</v>
      </c>
      <c r="AB50" s="18" t="s">
        <v>44</v>
      </c>
      <c r="AC50" s="19" t="s">
        <v>45</v>
      </c>
      <c r="AD50" s="12" t="s">
        <v>50</v>
      </c>
      <c r="AE50" s="12" t="s">
        <v>49</v>
      </c>
      <c r="AF50" s="11"/>
    </row>
    <row r="51" spans="1:32" x14ac:dyDescent="0.25">
      <c r="T51" s="18">
        <v>158</v>
      </c>
      <c r="U51" s="19">
        <v>32</v>
      </c>
      <c r="V51" s="18">
        <v>154</v>
      </c>
      <c r="W51" s="19">
        <v>29</v>
      </c>
      <c r="X51" s="18">
        <v>121</v>
      </c>
      <c r="Y51" s="19">
        <v>16</v>
      </c>
      <c r="Z51" s="18">
        <v>133</v>
      </c>
      <c r="AA51" s="19">
        <v>21</v>
      </c>
      <c r="AB51" s="18">
        <v>20</v>
      </c>
      <c r="AC51" s="19">
        <v>6</v>
      </c>
      <c r="AD51" s="11">
        <f>SUM(T51:AC51)</f>
        <v>690</v>
      </c>
      <c r="AE51" s="11">
        <f>AD51+AE53+AF53</f>
        <v>703</v>
      </c>
      <c r="AF51" s="11"/>
    </row>
    <row r="52" spans="1:32" x14ac:dyDescent="0.25">
      <c r="T52" s="18" t="s">
        <v>47</v>
      </c>
      <c r="U52" s="19" t="s">
        <v>48</v>
      </c>
      <c r="V52" s="18" t="s">
        <v>47</v>
      </c>
      <c r="W52" s="19" t="s">
        <v>48</v>
      </c>
      <c r="X52" s="18" t="s">
        <v>47</v>
      </c>
      <c r="Y52" s="19" t="s">
        <v>48</v>
      </c>
      <c r="Z52" s="18" t="s">
        <v>47</v>
      </c>
      <c r="AA52" s="19" t="s">
        <v>48</v>
      </c>
      <c r="AB52" s="18" t="s">
        <v>47</v>
      </c>
      <c r="AC52" s="19" t="s">
        <v>48</v>
      </c>
      <c r="AD52" s="11"/>
      <c r="AE52" s="11" t="s">
        <v>47</v>
      </c>
      <c r="AF52" s="11" t="s">
        <v>48</v>
      </c>
    </row>
    <row r="53" spans="1:32" ht="15.75" thickBot="1" x14ac:dyDescent="0.3">
      <c r="T53" s="27">
        <v>2</v>
      </c>
      <c r="U53" s="28">
        <v>1</v>
      </c>
      <c r="V53" s="27">
        <v>2</v>
      </c>
      <c r="W53" s="28">
        <v>1</v>
      </c>
      <c r="X53" s="27">
        <v>2</v>
      </c>
      <c r="Y53" s="28">
        <v>0</v>
      </c>
      <c r="Z53" s="27">
        <v>4</v>
      </c>
      <c r="AA53" s="28">
        <v>1</v>
      </c>
      <c r="AB53" s="27">
        <v>0</v>
      </c>
      <c r="AC53" s="28">
        <v>0</v>
      </c>
      <c r="AD53" s="11"/>
      <c r="AE53" s="11">
        <f>T53+V53+X53+Z53+AB53</f>
        <v>10</v>
      </c>
      <c r="AF53" s="11">
        <f>AC53+AA53+Y53+W53+U53</f>
        <v>3</v>
      </c>
    </row>
    <row r="54" spans="1:32" ht="15.75" thickBot="1" x14ac:dyDescent="0.3"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1"/>
      <c r="AE54" s="11"/>
      <c r="AF54" s="11"/>
    </row>
    <row r="55" spans="1:32" ht="52.5" thickBot="1" x14ac:dyDescent="0.3">
      <c r="A55" s="9" t="s">
        <v>20</v>
      </c>
      <c r="B55" s="3" t="s">
        <v>2</v>
      </c>
      <c r="C55" s="3" t="s">
        <v>8</v>
      </c>
      <c r="D55" s="3" t="s">
        <v>13</v>
      </c>
      <c r="E55" s="3" t="s">
        <v>3</v>
      </c>
      <c r="F55" s="3" t="s">
        <v>4</v>
      </c>
      <c r="G55" s="3" t="s">
        <v>5</v>
      </c>
      <c r="H55" s="3" t="s">
        <v>6</v>
      </c>
      <c r="I55" s="3" t="s">
        <v>7</v>
      </c>
      <c r="J55" s="1"/>
      <c r="L55" s="6"/>
      <c r="M55" s="6" t="s">
        <v>26</v>
      </c>
      <c r="N55" s="6" t="s">
        <v>27</v>
      </c>
      <c r="O55" s="6" t="s">
        <v>28</v>
      </c>
      <c r="P55" s="6" t="s">
        <v>29</v>
      </c>
      <c r="Q55" s="6" t="s">
        <v>30</v>
      </c>
      <c r="R55" s="6" t="s">
        <v>31</v>
      </c>
      <c r="T55" s="24" t="s">
        <v>32</v>
      </c>
      <c r="U55" s="25"/>
      <c r="V55" s="24" t="s">
        <v>33</v>
      </c>
      <c r="W55" s="25"/>
      <c r="X55" s="24" t="s">
        <v>34</v>
      </c>
      <c r="Y55" s="25"/>
      <c r="Z55" s="24" t="s">
        <v>35</v>
      </c>
      <c r="AA55" s="25"/>
      <c r="AB55" s="24" t="s">
        <v>36</v>
      </c>
      <c r="AC55" s="25"/>
      <c r="AD55" s="11"/>
      <c r="AE55" s="11"/>
      <c r="AF55" s="11"/>
    </row>
    <row r="56" spans="1:32" x14ac:dyDescent="0.25">
      <c r="A56" s="2"/>
      <c r="B56" s="2"/>
      <c r="C56" s="2"/>
      <c r="D56" s="2"/>
      <c r="E56" s="2"/>
      <c r="F56" s="2"/>
      <c r="G56" s="2"/>
      <c r="H56" s="2"/>
      <c r="I56" s="2"/>
      <c r="L56" t="s">
        <v>22</v>
      </c>
      <c r="M56">
        <v>43</v>
      </c>
      <c r="N56">
        <v>50</v>
      </c>
      <c r="O56">
        <v>38</v>
      </c>
      <c r="P56">
        <v>27</v>
      </c>
      <c r="Q56">
        <v>7</v>
      </c>
      <c r="R56">
        <f>SUM(M56:Q56)</f>
        <v>165</v>
      </c>
      <c r="T56" s="22" t="s">
        <v>37</v>
      </c>
      <c r="U56" s="23" t="s">
        <v>38</v>
      </c>
      <c r="V56" s="22" t="s">
        <v>37</v>
      </c>
      <c r="W56" s="23" t="s">
        <v>38</v>
      </c>
      <c r="X56" s="22" t="s">
        <v>37</v>
      </c>
      <c r="Y56" s="23" t="s">
        <v>38</v>
      </c>
      <c r="Z56" s="22" t="s">
        <v>37</v>
      </c>
      <c r="AA56" s="23" t="s">
        <v>38</v>
      </c>
      <c r="AB56" s="22" t="s">
        <v>37</v>
      </c>
      <c r="AC56" s="23" t="s">
        <v>38</v>
      </c>
    </row>
    <row r="57" spans="1:32" x14ac:dyDescent="0.25">
      <c r="A57" s="2" t="s">
        <v>1</v>
      </c>
      <c r="B57" s="4">
        <f>B44</f>
        <v>817</v>
      </c>
      <c r="C57" s="4">
        <v>192</v>
      </c>
      <c r="D57" s="2">
        <f>C57/B57*100</f>
        <v>23.500611995104041</v>
      </c>
      <c r="E57" s="2">
        <v>107</v>
      </c>
      <c r="F57" s="2">
        <v>80</v>
      </c>
      <c r="G57" s="2">
        <v>3</v>
      </c>
      <c r="H57" s="2">
        <v>2</v>
      </c>
      <c r="I57" s="2">
        <v>0</v>
      </c>
      <c r="J57" s="7"/>
      <c r="L57" t="s">
        <v>23</v>
      </c>
      <c r="M57">
        <v>107</v>
      </c>
      <c r="N57">
        <v>96</v>
      </c>
      <c r="O57">
        <v>84</v>
      </c>
      <c r="P57">
        <v>69</v>
      </c>
      <c r="Q57">
        <v>15</v>
      </c>
      <c r="R57">
        <f t="shared" ref="R57:R62" si="5">SUM(M57:Q57)</f>
        <v>371</v>
      </c>
      <c r="T57" s="16">
        <v>74</v>
      </c>
      <c r="U57" s="17">
        <v>118</v>
      </c>
      <c r="V57" s="16">
        <v>95</v>
      </c>
      <c r="W57" s="17">
        <v>90</v>
      </c>
      <c r="X57" s="16">
        <v>70</v>
      </c>
      <c r="Y57" s="17">
        <v>69</v>
      </c>
      <c r="Z57" s="16">
        <v>72</v>
      </c>
      <c r="AA57" s="17">
        <v>87</v>
      </c>
      <c r="AB57" s="16">
        <v>14</v>
      </c>
      <c r="AC57" s="17">
        <v>12</v>
      </c>
    </row>
    <row r="58" spans="1:32" x14ac:dyDescent="0.25">
      <c r="A58" s="2" t="s">
        <v>9</v>
      </c>
      <c r="B58" s="4">
        <f t="shared" ref="B58:B61" si="6">B45</f>
        <v>819</v>
      </c>
      <c r="C58" s="4">
        <v>185</v>
      </c>
      <c r="D58" s="2">
        <f>C58/B58*100</f>
        <v>22.58852258852259</v>
      </c>
      <c r="E58" s="2">
        <v>127</v>
      </c>
      <c r="F58" s="2">
        <v>55</v>
      </c>
      <c r="G58" s="2">
        <v>1</v>
      </c>
      <c r="H58" s="2">
        <v>2</v>
      </c>
      <c r="I58" s="2">
        <v>0</v>
      </c>
      <c r="J58" s="7"/>
      <c r="L58" t="s">
        <v>24</v>
      </c>
      <c r="M58">
        <v>138</v>
      </c>
      <c r="N58">
        <v>134</v>
      </c>
      <c r="O58">
        <v>111</v>
      </c>
      <c r="P58">
        <v>110</v>
      </c>
      <c r="Q58">
        <v>19</v>
      </c>
      <c r="R58">
        <f t="shared" si="5"/>
        <v>512</v>
      </c>
      <c r="T58" s="16"/>
      <c r="U58" s="17"/>
      <c r="V58" s="16"/>
      <c r="W58" s="17"/>
      <c r="X58" s="16"/>
      <c r="Y58" s="17"/>
      <c r="Z58" s="16"/>
      <c r="AA58" s="17"/>
      <c r="AB58" s="16"/>
      <c r="AC58" s="17"/>
    </row>
    <row r="59" spans="1:32" x14ac:dyDescent="0.25">
      <c r="A59" s="2" t="s">
        <v>10</v>
      </c>
      <c r="B59" s="4">
        <f t="shared" si="6"/>
        <v>686</v>
      </c>
      <c r="C59" s="4">
        <v>139</v>
      </c>
      <c r="D59" s="2">
        <f>C59/B59*100</f>
        <v>20.262390670553938</v>
      </c>
      <c r="E59" s="2">
        <v>94</v>
      </c>
      <c r="F59" s="2">
        <v>43</v>
      </c>
      <c r="G59" s="2">
        <v>0</v>
      </c>
      <c r="H59" s="2">
        <v>2</v>
      </c>
      <c r="I59" s="2">
        <v>0</v>
      </c>
      <c r="J59" s="7"/>
      <c r="L59" s="1"/>
      <c r="T59" s="16">
        <f>SUM(T57:U57)</f>
        <v>192</v>
      </c>
      <c r="U59" s="17"/>
      <c r="V59" s="16">
        <f>SUM(V57:W57)</f>
        <v>185</v>
      </c>
      <c r="W59" s="17"/>
      <c r="X59" s="16">
        <f>SUM(X57:Y57)</f>
        <v>139</v>
      </c>
      <c r="Y59" s="17"/>
      <c r="Z59" s="16">
        <f>SUM(Z57:AA57)</f>
        <v>159</v>
      </c>
      <c r="AA59" s="17"/>
      <c r="AB59" s="16">
        <f>SUM(AB57:AC57)</f>
        <v>26</v>
      </c>
      <c r="AC59" s="17"/>
    </row>
    <row r="60" spans="1:32" x14ac:dyDescent="0.25">
      <c r="A60" s="2" t="s">
        <v>11</v>
      </c>
      <c r="B60" s="4">
        <f t="shared" si="6"/>
        <v>751</v>
      </c>
      <c r="C60" s="4">
        <v>159</v>
      </c>
      <c r="D60" s="2">
        <f>C60/B60*100</f>
        <v>21.171770972037287</v>
      </c>
      <c r="E60" s="2">
        <v>99</v>
      </c>
      <c r="F60" s="2">
        <v>57</v>
      </c>
      <c r="G60" s="2">
        <v>0</v>
      </c>
      <c r="H60" s="2">
        <v>3</v>
      </c>
      <c r="I60" s="2">
        <v>0</v>
      </c>
      <c r="T60" s="16"/>
      <c r="U60" s="17"/>
      <c r="V60" s="16"/>
      <c r="W60" s="17"/>
      <c r="X60" s="16"/>
      <c r="Y60" s="17"/>
      <c r="Z60" s="16"/>
      <c r="AA60" s="17"/>
      <c r="AB60" s="16"/>
      <c r="AC60" s="17"/>
    </row>
    <row r="61" spans="1:32" x14ac:dyDescent="0.25">
      <c r="A61" s="2" t="s">
        <v>12</v>
      </c>
      <c r="B61" s="4">
        <f t="shared" si="6"/>
        <v>146</v>
      </c>
      <c r="C61" s="4">
        <v>26</v>
      </c>
      <c r="D61" s="2">
        <f>C61/B61*100</f>
        <v>17.80821917808219</v>
      </c>
      <c r="E61" s="2">
        <v>13</v>
      </c>
      <c r="F61" s="2">
        <v>13</v>
      </c>
      <c r="G61" s="2">
        <v>0</v>
      </c>
      <c r="H61" s="2">
        <v>0</v>
      </c>
      <c r="I61" s="2">
        <v>0</v>
      </c>
      <c r="J61" s="7"/>
      <c r="T61" s="16" t="s">
        <v>39</v>
      </c>
      <c r="U61" s="17" t="s">
        <v>40</v>
      </c>
      <c r="V61" s="16"/>
      <c r="W61" s="17"/>
      <c r="X61" s="16"/>
      <c r="Y61" s="17"/>
      <c r="Z61" s="16"/>
      <c r="AA61" s="17"/>
      <c r="AB61" s="16"/>
      <c r="AC61" s="17"/>
    </row>
    <row r="62" spans="1:32" x14ac:dyDescent="0.25">
      <c r="A62" s="8" t="s">
        <v>14</v>
      </c>
      <c r="B62" s="8">
        <f>SUM(B57:B61)</f>
        <v>3219</v>
      </c>
      <c r="C62" s="8">
        <f>SUM(C57:C61)</f>
        <v>701</v>
      </c>
      <c r="D62" s="8">
        <f>PRODUCT(C62*100/B62)</f>
        <v>21.776949363156259</v>
      </c>
      <c r="E62" s="8">
        <f>SUM(E57:E61)</f>
        <v>440</v>
      </c>
      <c r="F62" s="8">
        <f>SUM(F57:F61)</f>
        <v>248</v>
      </c>
      <c r="G62" s="8">
        <f>SUM(G57:G61)</f>
        <v>4</v>
      </c>
      <c r="H62" s="8">
        <f>SUM(H57:H61)</f>
        <v>9</v>
      </c>
      <c r="I62" s="8">
        <f>SUM(I57:I61)</f>
        <v>0</v>
      </c>
      <c r="L62" t="s">
        <v>25</v>
      </c>
      <c r="M62">
        <v>192</v>
      </c>
      <c r="N62">
        <v>185</v>
      </c>
      <c r="O62">
        <v>139</v>
      </c>
      <c r="P62">
        <v>159</v>
      </c>
      <c r="Q62">
        <v>26</v>
      </c>
      <c r="R62">
        <f t="shared" si="5"/>
        <v>701</v>
      </c>
      <c r="T62" s="16">
        <f>T57+V57+X57+Z57+AB57</f>
        <v>325</v>
      </c>
      <c r="U62" s="17">
        <f>U57+W57+Y57+AA57+AC57</f>
        <v>376</v>
      </c>
      <c r="V62" s="16" t="s">
        <v>41</v>
      </c>
      <c r="W62" s="17"/>
      <c r="X62" s="16"/>
      <c r="Y62" s="17"/>
      <c r="Z62" s="16"/>
      <c r="AA62" s="17"/>
      <c r="AB62" s="16"/>
      <c r="AC62" s="17"/>
    </row>
    <row r="63" spans="1:32" x14ac:dyDescent="0.25">
      <c r="T63" s="18" t="s">
        <v>44</v>
      </c>
      <c r="U63" s="19" t="s">
        <v>45</v>
      </c>
      <c r="V63" s="18" t="s">
        <v>44</v>
      </c>
      <c r="W63" s="19" t="s">
        <v>45</v>
      </c>
      <c r="X63" s="18" t="s">
        <v>44</v>
      </c>
      <c r="Y63" s="19" t="s">
        <v>45</v>
      </c>
      <c r="Z63" s="18" t="s">
        <v>44</v>
      </c>
      <c r="AA63" s="19" t="s">
        <v>45</v>
      </c>
      <c r="AB63" s="18" t="s">
        <v>44</v>
      </c>
      <c r="AC63" s="19" t="s">
        <v>45</v>
      </c>
      <c r="AD63" s="12" t="s">
        <v>50</v>
      </c>
      <c r="AE63" s="12" t="s">
        <v>49</v>
      </c>
      <c r="AF63" s="11"/>
    </row>
    <row r="64" spans="1:32" x14ac:dyDescent="0.25">
      <c r="C64" t="s">
        <v>42</v>
      </c>
      <c r="F64" s="10">
        <f>(D14+D23+D36+D49+D62)/5</f>
        <v>21.801801801801801</v>
      </c>
      <c r="G64" t="s">
        <v>43</v>
      </c>
      <c r="T64" s="18">
        <v>107</v>
      </c>
      <c r="U64" s="19">
        <v>80</v>
      </c>
      <c r="V64" s="18">
        <v>127</v>
      </c>
      <c r="W64" s="19">
        <v>55</v>
      </c>
      <c r="X64" s="18">
        <v>94</v>
      </c>
      <c r="Y64" s="19">
        <v>43</v>
      </c>
      <c r="Z64" s="18">
        <v>99</v>
      </c>
      <c r="AA64" s="19">
        <v>57</v>
      </c>
      <c r="AB64" s="18">
        <v>13</v>
      </c>
      <c r="AC64" s="19">
        <v>13</v>
      </c>
      <c r="AD64" s="11">
        <f>SUM(T64:AC64)</f>
        <v>688</v>
      </c>
      <c r="AE64" s="11">
        <f>AD64+AE66+AF66</f>
        <v>701</v>
      </c>
      <c r="AF64" s="11"/>
    </row>
    <row r="65" spans="20:32" x14ac:dyDescent="0.25">
      <c r="T65" s="18" t="s">
        <v>47</v>
      </c>
      <c r="U65" s="19" t="s">
        <v>48</v>
      </c>
      <c r="V65" s="18" t="s">
        <v>47</v>
      </c>
      <c r="W65" s="19" t="s">
        <v>48</v>
      </c>
      <c r="X65" s="18" t="s">
        <v>47</v>
      </c>
      <c r="Y65" s="19" t="s">
        <v>48</v>
      </c>
      <c r="Z65" s="18" t="s">
        <v>47</v>
      </c>
      <c r="AA65" s="19" t="s">
        <v>48</v>
      </c>
      <c r="AB65" s="18" t="s">
        <v>47</v>
      </c>
      <c r="AC65" s="19" t="s">
        <v>48</v>
      </c>
      <c r="AD65" s="11"/>
      <c r="AE65" s="11" t="s">
        <v>47</v>
      </c>
      <c r="AF65" s="11" t="s">
        <v>48</v>
      </c>
    </row>
    <row r="66" spans="20:32" ht="15.75" thickBot="1" x14ac:dyDescent="0.3">
      <c r="T66" s="27">
        <v>2</v>
      </c>
      <c r="U66" s="28">
        <v>3</v>
      </c>
      <c r="V66" s="27">
        <v>2</v>
      </c>
      <c r="W66" s="28">
        <v>1</v>
      </c>
      <c r="X66" s="27">
        <v>2</v>
      </c>
      <c r="Y66" s="28">
        <v>0</v>
      </c>
      <c r="Z66" s="27">
        <v>3</v>
      </c>
      <c r="AA66" s="28">
        <v>0</v>
      </c>
      <c r="AB66" s="27">
        <v>0</v>
      </c>
      <c r="AC66" s="28">
        <v>0</v>
      </c>
      <c r="AD66" s="11"/>
      <c r="AE66" s="11">
        <f>T66+V66+X66+Z66+AB66</f>
        <v>9</v>
      </c>
      <c r="AF66" s="11">
        <f>U66+W66+Y66+AA66+AC66</f>
        <v>4</v>
      </c>
    </row>
    <row r="67" spans="20:32" x14ac:dyDescent="0.25"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</row>
    <row r="75" spans="20:32" x14ac:dyDescent="0.25">
      <c r="AC75" t="s">
        <v>46</v>
      </c>
    </row>
  </sheetData>
  <mergeCells count="25">
    <mergeCell ref="T55:U55"/>
    <mergeCell ref="V55:W55"/>
    <mergeCell ref="X55:Y55"/>
    <mergeCell ref="Z55:AA55"/>
    <mergeCell ref="AB55:AC55"/>
    <mergeCell ref="T29:U29"/>
    <mergeCell ref="V29:W29"/>
    <mergeCell ref="X29:Y29"/>
    <mergeCell ref="Z29:AA29"/>
    <mergeCell ref="AB29:AC29"/>
    <mergeCell ref="T42:U42"/>
    <mergeCell ref="V42:W42"/>
    <mergeCell ref="X42:Y42"/>
    <mergeCell ref="Z42:AA42"/>
    <mergeCell ref="AB42:AC42"/>
    <mergeCell ref="T3:U3"/>
    <mergeCell ref="V3:W3"/>
    <mergeCell ref="X3:Y3"/>
    <mergeCell ref="Z3:AA3"/>
    <mergeCell ref="AB3:AC3"/>
    <mergeCell ref="T16:U16"/>
    <mergeCell ref="V16:W16"/>
    <mergeCell ref="X16:Y16"/>
    <mergeCell ref="Z16:AA16"/>
    <mergeCell ref="AB16:AC16"/>
  </mergeCells>
  <phoneticPr fontId="0" type="noConversion"/>
  <conditionalFormatting sqref="T1:AC2 AE13:AF13 AE26:AF26 AE39:AF39 AE52:AF52 AE11 AD50:AE50 AD37:AE37 AD24:AE24 T4:AC15 T3 V3 X3 Z3 AB3 T17:AC28 T16 V16 X16 Z16 AB16 T30:AC41 T29 V29 X29 Z29 AB29 T43:AC54 T42 V42 X42 Z42 AB42 T56:AC62 T55 V55 X55 Z55 AB55">
    <cfRule type="containsText" dxfId="12" priority="6" operator="containsText" text="F">
      <formula>NOT(ISERROR(SEARCH("F",T1)))</formula>
    </cfRule>
    <cfRule type="containsText" dxfId="11" priority="7" operator="containsText" text="M">
      <formula>NOT(ISERROR(SEARCH("M",T1)))</formula>
    </cfRule>
  </conditionalFormatting>
  <conditionalFormatting sqref="T63:AE63">
    <cfRule type="containsText" dxfId="10" priority="4" operator="containsText" text="F">
      <formula>NOT(ISERROR(SEARCH("F",T63)))</formula>
    </cfRule>
    <cfRule type="containsText" dxfId="9" priority="5" operator="containsText" text="M">
      <formula>NOT(ISERROR(SEARCH("M",T63)))</formula>
    </cfRule>
  </conditionalFormatting>
  <conditionalFormatting sqref="T3:AC66">
    <cfRule type="containsText" dxfId="0" priority="3" operator="containsText" text="si">
      <formula>NOT(ISERROR(SEARCH("si",T3)))</formula>
    </cfRule>
    <cfRule type="containsText" dxfId="1" priority="2" operator="containsText" text="no">
      <formula>NOT(ISERROR(SEARCH("no",T3)))</formula>
    </cfRule>
    <cfRule type="containsText" dxfId="2" priority="1" operator="containsText" text="nulle">
      <formula>NOT(ISERROR(SEARCH("nulle",T3)))</formula>
    </cfRule>
  </conditionalFormatting>
  <pageMargins left="0.7" right="0.7" top="0.75" bottom="0.75" header="0.3" footer="0.3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</dc:creator>
  <cp:lastModifiedBy>cristian poli</cp:lastModifiedBy>
  <cp:lastPrinted>2025-06-09T15:57:35Z</cp:lastPrinted>
  <dcterms:created xsi:type="dcterms:W3CDTF">2018-11-19T08:57:28Z</dcterms:created>
  <dcterms:modified xsi:type="dcterms:W3CDTF">2025-06-09T16:22:38Z</dcterms:modified>
</cp:coreProperties>
</file>